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Grupy\DH\3_Środki zagraniczne\4_FENIKS_2021-2027\4. Nabory\FENX.02.04_06_ZNI_25_ w przygotowaniu\1. Dokumentacja naboru\6. Na Zarząd\Zał. 6 RWP LS II Etap\"/>
    </mc:Choice>
  </mc:AlternateContent>
  <xr:revisionPtr revIDLastSave="0" documentId="13_ncr:1_{4CC433AB-2D27-4DDD-9077-28E824AD7631}" xr6:coauthVersionLast="47" xr6:coauthVersionMax="47" xr10:uidLastSave="{00000000-0000-0000-0000-000000000000}"/>
  <bookViews>
    <workbookView xWindow="-120" yWindow="-120" windowWidth="29040" windowHeight="15840" firstSheet="6" activeTab="8" xr2:uid="{00000000-000D-0000-FFFF-FFFF00000000}"/>
  </bookViews>
  <sheets>
    <sheet name="I etap oceny strona tytułowa" sheetId="3" state="hidden" r:id="rId1"/>
    <sheet name="etap I oceny - hory - obliga" sheetId="7" state="hidden" r:id="rId2"/>
    <sheet name="etap I oceny - specyfic. oblig." sheetId="4" state="hidden" r:id="rId3"/>
    <sheet name="II etap oceny strona tytułow" sheetId="8" r:id="rId4"/>
    <sheet name="Etap II oceny -horyz oblig tech" sheetId="1" r:id="rId5"/>
    <sheet name="Etap II oceny -horyz oblig fin" sheetId="9" r:id="rId6"/>
    <sheet name="Etap II oceny -horyz oblig ooś" sheetId="10" r:id="rId7"/>
    <sheet name="etap II oceny - horyzont. rank." sheetId="5" r:id="rId8"/>
    <sheet name="etap II oceny - specyfik. rank." sheetId="6" r:id="rId9"/>
    <sheet name="robocze" sheetId="2" state="hidden" r:id="rId10"/>
    <sheet name="Etap II oceny -HZ zbrc robocza" sheetId="11" state="hidden" r:id="rId11"/>
  </sheets>
  <externalReferences>
    <externalReference r:id="rId12"/>
  </externalReferences>
  <definedNames>
    <definedName name="_xlnm.Print_Area" localSheetId="7">'etap II oceny - horyzont. rank.'!$B$2:$J$38</definedName>
    <definedName name="_xlnm.Print_Area" localSheetId="8">'etap II oceny - specyfik. rank.'!$B$2:$J$60</definedName>
    <definedName name="_xlnm.Print_Area" localSheetId="5">'Etap II oceny -horyz oblig fin'!$B$2:$H$37</definedName>
    <definedName name="_xlnm.Print_Area" localSheetId="6">'Etap II oceny -horyz oblig ooś'!$B$2:$H$35</definedName>
    <definedName name="_xlnm.Print_Area" localSheetId="4">'Etap II oceny -horyz oblig tech'!$B$2:$H$56</definedName>
    <definedName name="_xlnm.Print_Area" localSheetId="10">'Etap II oceny -HZ zbrc robocza'!$B$2:$H$56</definedName>
    <definedName name="_xlnm.Print_Area" localSheetId="0">'I etap oceny strona tytułowa'!$B$2:$H$13</definedName>
    <definedName name="_xlnm.Print_Area" localSheetId="3">'II etap oceny strona tytułow'!$B$2:$H$24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8" l="1"/>
  <c r="I60" i="6"/>
  <c r="H60" i="6"/>
  <c r="H52" i="6"/>
  <c r="H45" i="6"/>
  <c r="H40" i="6"/>
  <c r="H37" i="6"/>
  <c r="I31" i="6"/>
  <c r="H31" i="6"/>
  <c r="H13" i="6"/>
  <c r="I11" i="6"/>
  <c r="D5" i="6"/>
  <c r="D3" i="6"/>
  <c r="D5" i="11" l="1"/>
  <c r="D4" i="11"/>
  <c r="D3" i="11"/>
  <c r="D5" i="10"/>
  <c r="D4" i="10"/>
  <c r="D3" i="10"/>
  <c r="D5" i="9"/>
  <c r="D4" i="9"/>
  <c r="D3" i="9"/>
  <c r="I31" i="5" l="1"/>
  <c r="H31" i="5"/>
  <c r="D5" i="1" l="1"/>
  <c r="D4" i="1"/>
  <c r="D3" i="1"/>
  <c r="D4" i="5"/>
  <c r="D5" i="5"/>
  <c r="D3" i="5"/>
  <c r="H16" i="3"/>
  <c r="H18" i="8"/>
  <c r="G25" i="4"/>
  <c r="G23" i="4"/>
  <c r="G18" i="4"/>
  <c r="G16" i="4"/>
  <c r="G14" i="4"/>
  <c r="G8" i="4"/>
  <c r="G12" i="4"/>
  <c r="G10" i="4"/>
  <c r="G60" i="7"/>
  <c r="G53" i="7"/>
  <c r="G42" i="7"/>
  <c r="G35" i="7"/>
  <c r="G30" i="7"/>
  <c r="G22" i="7"/>
  <c r="G15" i="7"/>
  <c r="G8" i="7"/>
  <c r="D5" i="7"/>
  <c r="D4" i="7"/>
  <c r="D3" i="7"/>
  <c r="D5" i="4" l="1"/>
  <c r="D4" i="4"/>
  <c r="D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0000000-0006-0000-0100-000001000000}">
      <text>
        <r>
          <rPr>
            <sz val="9"/>
            <color indexed="81"/>
            <rFont val="Tahoma"/>
            <family val="2"/>
            <charset val="238"/>
          </rPr>
          <t>Kryterium sprawdzane na podstawie treści WOD i Załączników</t>
        </r>
      </text>
    </comment>
    <comment ref="H15" authorId="0" shapeId="0" xr:uid="{00000000-0006-0000-0100-000002000000}">
      <text>
        <r>
          <rPr>
            <sz val="9"/>
            <color indexed="81"/>
            <rFont val="Tahoma"/>
            <family val="2"/>
            <charset val="238"/>
          </rPr>
          <t>Kryterium sprawdzane na podstawie Załącznika nr 11 do WOD - punkt 1.</t>
        </r>
      </text>
    </comment>
    <comment ref="H18" authorId="0" shapeId="0" xr:uid="{00000000-0006-0000-0100-000003000000}">
      <text>
        <r>
          <rPr>
            <sz val="9"/>
            <color indexed="81"/>
            <rFont val="Tahoma"/>
            <family val="2"/>
            <charset val="238"/>
          </rPr>
          <t>Kryterium sprawdzane na podstawie Załącznika nr 2 do WOD.</t>
        </r>
      </text>
    </comment>
    <comment ref="H20" authorId="0" shapeId="0" xr:uid="{00000000-0006-0000-0100-000004000000}">
      <text>
        <r>
          <rPr>
            <sz val="9"/>
            <color indexed="81"/>
            <rFont val="Tahoma"/>
            <family val="2"/>
            <charset val="238"/>
          </rPr>
          <t>Kryterium sprawdzane na podstawie innformacji podanych w części I WOD (komponent 0023) oraz Załącznika 10 do WOD</t>
        </r>
      </text>
    </comment>
    <comment ref="H22" authorId="0" shapeId="0" xr:uid="{00000000-0006-0000-0100-000005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30" authorId="0" shapeId="0" xr:uid="{00000000-0006-0000-0100-000006000000}">
      <text>
        <r>
          <rPr>
            <sz val="9"/>
            <color indexed="81"/>
            <rFont val="Tahoma"/>
            <family val="2"/>
            <charset val="238"/>
          </rPr>
          <t>Weryfikacja spełnienia kryterium odbywa się na podstawie oświadczeń wnioskodawcy w załączniku nr 10 do WOD.</t>
        </r>
      </text>
    </comment>
    <comment ref="H35" authorId="0" shapeId="0" xr:uid="{00000000-0006-0000-0100-000007000000}">
      <text>
        <r>
          <rPr>
            <sz val="9"/>
            <color indexed="81"/>
            <rFont val="Tahoma"/>
            <family val="2"/>
            <charset val="238"/>
          </rPr>
          <t xml:space="preserve">Kryterium sprawdzane na podstawie odpowiedzi udzielonych w części I WoD (komponenty nr 0017-0020) oraz aplikacji SKANER </t>
        </r>
      </text>
    </comment>
    <comment ref="H42" authorId="0" shapeId="0" xr:uid="{00000000-0006-0000-0100-000008000000}">
      <text>
        <r>
          <rPr>
            <sz val="9"/>
            <color indexed="81"/>
            <rFont val="Tahoma"/>
            <family val="2"/>
            <charset val="238"/>
          </rPr>
          <t xml:space="preserve">Kryterium weryfikowane na podstawie informacji podanych w części I WOD (komponent 0023), załącznika nr 10 (punkt 6) oraz załącznika nr 17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53" authorId="0" shapeId="0" xr:uid="{00000000-0006-0000-0100-000009000000}">
      <text>
        <r>
          <rPr>
            <sz val="9"/>
            <color indexed="81"/>
            <rFont val="Tahoma"/>
            <family val="2"/>
            <charset val="238"/>
          </rPr>
          <t>Kryterium sprawdzane na podstawie treści WOD - część E i F</t>
        </r>
      </text>
    </comment>
    <comment ref="H60" authorId="0" shapeId="0" xr:uid="{00000000-0006-0000-0100-00000A000000}">
      <text>
        <r>
          <rPr>
            <sz val="9"/>
            <color indexed="81"/>
            <rFont val="Tahoma"/>
            <family val="2"/>
            <charset val="238"/>
          </rPr>
          <t>Kryterium weryfikowane na podstawie odpowiedzi udzielonych w części I WoD (komponenty nr 0001-0004). 
Sprawdzane jest 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 Ocena zgodności projektu z ww. zasadami horyzontalnymi jest dokonywana w oparciu o przepisy Wytycznych w zakresie realizacji zasad równościowych w ramach funduszy unijnych na lata 2021-2027 oraz załącznika nr 2 do ww. Wytycznych.
Ocena będzie prowadzona rozłącznie w odniesieniu do każdej z dwóch ww. zasad: zasady równości szans i niedyskryminacji oraz zasady równości kobiet i mężczyzn.</t>
        </r>
      </text>
    </comment>
    <comment ref="H63" authorId="0" shapeId="0" xr:uid="{00000000-0006-0000-0100-00000B000000}">
      <text>
        <r>
          <rPr>
            <sz val="9"/>
            <color indexed="81"/>
            <rFont val="Tahoma"/>
            <family val="2"/>
            <charset val="238"/>
          </rPr>
          <t>Kryterium weryfikowane na podstawie odpowiedzi udzielonych w części I WoD (komponenty nr 0005-0006). 
Sprawdzana jest zgodność projektu z Kartą Praw Podstawowych Unii Europejskiej z dnia 26 października 2012 r. (art. 1, 3-8, 10, 20-23, 25-26, 30-31, 35, 37)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t>
        </r>
      </text>
    </comment>
    <comment ref="H65" authorId="0" shapeId="0" xr:uid="{00000000-0006-0000-0100-00000C000000}">
      <text>
        <r>
          <rPr>
            <sz val="9"/>
            <color indexed="81"/>
            <rFont val="Tahoma"/>
            <family val="2"/>
            <charset val="238"/>
          </rPr>
          <t>Kryterium weryfikowane na podstawie odpowiedzi udzielonych w części I WoD (komponenty nr 0007-0008). 
Sprawdzana jest zgodność projektu z Konwencją o Prawach Osób Niepełnosprawnych z dnia 13 grudnia 2006 r. (art. 2-7, 9, 19-20, 30)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H11" authorId="0" shapeId="0" xr:uid="{00000000-0006-0000-0200-000001000000}">
      <text>
        <r>
          <rPr>
            <sz val="9"/>
            <color indexed="81"/>
            <rFont val="Tahoma"/>
            <family val="2"/>
            <charset val="238"/>
          </rPr>
          <t>Weryfikowane na podstawie załącznika nr 8 do Regulaminu wyboru projektów.</t>
        </r>
      </text>
    </comment>
    <comment ref="H12" authorId="1" shapeId="0" xr:uid="{00000000-0006-0000-0200-000002000000}">
      <text>
        <r>
          <rPr>
            <sz val="9"/>
            <color indexed="81"/>
            <rFont val="Tahoma"/>
            <family val="2"/>
            <charset val="238"/>
          </rPr>
          <t>Kryterium weryfikowane na podstawie informacji zawartych w części I WOD (komponent 0022) oraz załącznika nr 12 pkt A i B do WOD.</t>
        </r>
      </text>
    </comment>
    <comment ref="H14" authorId="1" shapeId="0" xr:uid="{00000000-0006-0000-0200-000003000000}">
      <text>
        <r>
          <rPr>
            <sz val="9"/>
            <color indexed="81"/>
            <rFont val="Tahoma"/>
            <family val="2"/>
            <charset val="238"/>
          </rPr>
          <t>Kryterium weryfikowane na podstawie informacji zawartych w części I WOD (komponent 0022) oraz załącznika nr 12 pkt A i B do WOD.</t>
        </r>
      </text>
    </comment>
    <comment ref="H16" authorId="1" shapeId="0" xr:uid="{00000000-0006-0000-0200-000004000000}">
      <text>
        <r>
          <rPr>
            <sz val="9"/>
            <color indexed="81"/>
            <rFont val="Tahoma"/>
            <family val="2"/>
            <charset val="238"/>
          </rPr>
          <t>Kryterium weryfikowane na podstawie informacji zawartych w części I WOD (komponent 0022) oraz załącznika nr 12 pkt A i B do WOD.</t>
        </r>
      </text>
    </comment>
    <comment ref="H18" authorId="1" shapeId="0" xr:uid="{00000000-0006-0000-0200-000005000000}">
      <text>
        <r>
          <rPr>
            <sz val="9"/>
            <color indexed="81"/>
            <rFont val="Tahoma"/>
            <family val="2"/>
            <charset val="238"/>
          </rPr>
          <t>Kryterium weryfikowane na podstawie informacji zawartych w części I WOD (komponent 0022) oraz załącznika nr 12 pkt A i B do WOD.</t>
        </r>
      </text>
    </comment>
    <comment ref="H23" authorId="1" shapeId="0" xr:uid="{00000000-0006-0000-0200-000006000000}">
      <text>
        <r>
          <rPr>
            <sz val="9"/>
            <color indexed="81"/>
            <rFont val="Tahoma"/>
            <family val="2"/>
            <charset val="238"/>
          </rPr>
          <t>Kryterium weryfikowane na podstawie informacji zawartych w części I WOD (komponent 0022) oraz załącznika nr 12 pkt A i B do WOD.</t>
        </r>
      </text>
    </comment>
    <comment ref="H25" authorId="1" shapeId="0" xr:uid="{00000000-0006-0000-0200-000007000000}">
      <text>
        <r>
          <rPr>
            <sz val="9"/>
            <color indexed="81"/>
            <rFont val="Tahoma"/>
            <family val="2"/>
            <charset val="238"/>
          </rPr>
          <t>Kryterium weryfikowane na podstawie informacji zawartych w części I WOD (komponent 0022) oraz załącznika nr 12 pkt A i B do WOD.</t>
        </r>
      </text>
    </comment>
    <comment ref="H27" authorId="1" shapeId="0" xr:uid="{00000000-0006-0000-0200-000008000000}">
      <text>
        <r>
          <rPr>
            <sz val="9"/>
            <color indexed="81"/>
            <rFont val="Tahoma"/>
            <family val="2"/>
            <charset val="238"/>
          </rPr>
          <t>Kryterium weryfikowane na podstawie załącznika nr 12 pkt. C do WOD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Suprun Katarzyna</author>
    <author>Wardak Joanna</author>
  </authors>
  <commentList>
    <comment ref="H8" authorId="0" shapeId="0" xr:uid="{00000000-0006-0000-05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Ocena w każdym obszarze na II etapie oceny</t>
        </r>
      </text>
    </comment>
    <comment ref="H16" authorId="1" shapeId="0" xr:uid="{00000000-0006-0000-0500-000002000000}">
      <text>
        <r>
          <rPr>
            <sz val="9"/>
            <color indexed="81"/>
            <rFont val="Tahoma"/>
            <family val="2"/>
            <charset val="238"/>
          </rPr>
          <t>Ocena w zakresie formalno-prawnym i tecznicznym oraz w zakresie analizy finasowej
Weryfikacja spełnienia kryterium w zakresie formalno-prawnym i technicznym odbywa się na podstawie oświadczeń wnioskodawcy w załączniku nr 15 do WoD.</t>
        </r>
      </text>
    </comment>
    <comment ref="H18" authorId="1" shapeId="0" xr:uid="{00000000-0006-0000-0500-000003000000}">
      <text>
        <r>
          <rPr>
            <sz val="9"/>
            <color indexed="81"/>
            <rFont val="Tahoma"/>
            <family val="2"/>
            <charset val="238"/>
          </rPr>
          <t>Ocena w  zakresie analizy finansowej</t>
        </r>
        <r>
          <rPr>
            <b/>
            <sz val="9"/>
            <color indexed="81"/>
            <rFont val="Tahoma"/>
            <family val="2"/>
            <charset val="238"/>
          </rPr>
          <t xml:space="preserve">
</t>
        </r>
        <r>
          <rPr>
            <sz val="9"/>
            <color indexed="81"/>
            <rFont val="Tahoma"/>
            <family val="2"/>
            <charset val="238"/>
          </rPr>
          <t xml:space="preserve">
Kryterium sprawdzane na podstawie odpowiedzi udzielonych w treści WoD i w  SW.</t>
        </r>
      </text>
    </comment>
    <comment ref="H20" authorId="1" shapeId="0" xr:uid="{00000000-0006-0000-0500-000004000000}">
      <text>
        <r>
          <rPr>
            <sz val="9"/>
            <color indexed="81"/>
            <rFont val="Tahoma"/>
            <family val="2"/>
            <charset val="238"/>
          </rPr>
          <t xml:space="preserve">Ocena w zakresie formalno-prawnym i tecznicznym oraz w zakresie analizy finasowej.
Kryterium sprawdzane na podstawie odpowiedzi udzielonych w treści WoD i w  SW.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Suprun Katarzyna</author>
    <author>Wardak Joanna</author>
  </authors>
  <commentList>
    <comment ref="H8" authorId="0" shapeId="0" xr:uid="{00000000-0006-0000-06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Ocena w każdym obszarze na II etapie oceny</t>
        </r>
      </text>
    </comment>
    <comment ref="H16" authorId="1" shapeId="0" xr:uid="{00000000-0006-0000-0600-000002000000}">
      <text>
        <r>
          <rPr>
            <sz val="9"/>
            <color indexed="81"/>
            <rFont val="Tahoma"/>
            <family val="2"/>
            <charset val="238"/>
          </rPr>
          <t xml:space="preserve">Ocena w zakresie zgodności z prawe ochrony środowiska
Kryterium oceniane na podstawie informacji podanych w załaczniku nr 4 do WoD
</t>
        </r>
      </text>
    </comment>
    <comment ref="H18" authorId="1" shapeId="0" xr:uid="{00000000-0006-0000-0600-000003000000}">
      <text>
        <r>
          <rPr>
            <sz val="9"/>
            <color indexed="81"/>
            <rFont val="Tahoma"/>
            <family val="2"/>
            <charset val="238"/>
          </rPr>
          <t xml:space="preserve">Ocena w zakresie zgodności z prawe ochrony środowiska
Kryterium sprawdzane na podstawie Zał. 4  do WoD
</t>
        </r>
      </text>
    </comment>
    <comment ref="H22" authorId="1" shapeId="0" xr:uid="{00000000-0006-0000-0600-000004000000}">
      <text>
        <r>
          <rPr>
            <sz val="9"/>
            <color indexed="81"/>
            <rFont val="Tahoma"/>
            <family val="2"/>
            <charset val="238"/>
          </rPr>
          <t xml:space="preserve">Ocena w zakresie zgodności z prawe ochrony środowiska
Kryterium sprawdzane na podstawie Zał. 4  do WoD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J9" authorId="0" shapeId="0" xr:uid="{00000000-0006-0000-0700-000001000000}">
      <text>
        <r>
          <rPr>
            <sz val="9"/>
            <color indexed="81"/>
            <rFont val="Tahoma"/>
            <family val="2"/>
            <charset val="238"/>
          </rPr>
          <t>Kryterium weryfikowane na podstawie informacji zawartych w Zał. Nr 4 do WoD i SW</t>
        </r>
      </text>
    </comment>
    <comment ref="J11" authorId="1" shapeId="0" xr:uid="{00000000-0006-0000-0700-000002000000}">
      <text>
        <r>
          <rPr>
            <sz val="9"/>
            <color indexed="81"/>
            <rFont val="Tahoma"/>
            <family val="2"/>
            <charset val="238"/>
          </rPr>
          <t>Kryterium weryfikowane na podstawie informacji zawartych w części I WoD</t>
        </r>
      </text>
    </comment>
    <comment ref="J13" authorId="0" shapeId="0" xr:uid="{00000000-0006-0000-0700-000003000000}">
      <text>
        <r>
          <rPr>
            <sz val="9"/>
            <color indexed="81"/>
            <rFont val="Tahoma"/>
            <family val="2"/>
            <charset val="238"/>
          </rPr>
          <t>Kryterium weryfikowane na podstawie informacji zawartych w części I WoD</t>
        </r>
      </text>
    </comment>
    <comment ref="J15" authorId="1" shapeId="0" xr:uid="{00000000-0006-0000-0700-000004000000}">
      <text>
        <r>
          <rPr>
            <sz val="9"/>
            <color indexed="81"/>
            <rFont val="Tahoma"/>
            <family val="2"/>
            <charset val="238"/>
          </rPr>
          <t>Kryterium weryfikowane na podstawie informacji zawartych w części I WoD</t>
        </r>
      </text>
    </comment>
    <comment ref="J17" authorId="0" shapeId="0" xr:uid="{00000000-0006-0000-0700-000005000000}">
      <text>
        <r>
          <rPr>
            <sz val="9"/>
            <color indexed="81"/>
            <rFont val="Tahoma"/>
            <family val="2"/>
            <charset val="238"/>
          </rPr>
          <t>Kryterium weryfikowane na podstawie informacji zawartych w części I WoD</t>
        </r>
      </text>
    </comment>
    <comment ref="J19" authorId="1" shapeId="0" xr:uid="{00000000-0006-0000-0700-000006000000}">
      <text>
        <r>
          <rPr>
            <sz val="9"/>
            <color indexed="81"/>
            <rFont val="Tahoma"/>
            <family val="2"/>
            <charset val="238"/>
          </rPr>
          <t>Kryterium weryfikowane na podstawie informacji zawartych w części I WoD</t>
        </r>
      </text>
    </comment>
    <comment ref="J21" authorId="1" shapeId="0" xr:uid="{00000000-0006-0000-0700-000007000000}">
      <text>
        <r>
          <rPr>
            <sz val="9"/>
            <color indexed="81"/>
            <rFont val="Tahoma"/>
            <family val="2"/>
            <charset val="238"/>
          </rPr>
          <t>Kryterium weryfikowane na podstawie informacji zawartych w części I WoD</t>
        </r>
      </text>
    </comment>
    <comment ref="J23" authorId="1" shapeId="0" xr:uid="{00000000-0006-0000-0700-000008000000}">
      <text>
        <r>
          <rPr>
            <sz val="9"/>
            <color indexed="81"/>
            <rFont val="Tahoma"/>
            <family val="2"/>
            <charset val="238"/>
          </rPr>
          <t>Kryterium weryfikowane na podstawie informacji zawartych w części I WoD</t>
        </r>
      </text>
    </comment>
    <comment ref="J25" authorId="1" shapeId="0" xr:uid="{00000000-0006-0000-0700-000009000000}">
      <text>
        <r>
          <rPr>
            <sz val="9"/>
            <color indexed="81"/>
            <rFont val="Tahoma"/>
            <family val="2"/>
            <charset val="238"/>
          </rPr>
          <t>Kryterium weryfikowane na podstawie informacji zawartych w części G WOD (źródła finansowania) i informacji zawartych w części I WoD</t>
        </r>
      </text>
    </comment>
    <comment ref="J27" authorId="1" shapeId="0" xr:uid="{00000000-0006-0000-0700-00000A000000}">
      <text>
        <r>
          <rPr>
            <sz val="9"/>
            <color indexed="81"/>
            <rFont val="Tahoma"/>
            <family val="2"/>
            <charset val="238"/>
          </rPr>
          <t>Kryterium weryfikowane na podstawie informacji zawartych w części I WoD</t>
        </r>
      </text>
    </comment>
    <comment ref="J29" authorId="0" shapeId="0" xr:uid="{00000000-0006-0000-0700-00000B000000}">
      <text>
        <r>
          <rPr>
            <sz val="9"/>
            <color indexed="81"/>
            <rFont val="Tahoma"/>
            <family val="2"/>
            <charset val="238"/>
          </rPr>
          <t>Kryterium weryfikowane na podstawie informacji zawartych w części I WoD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Suprun Katarzyna</author>
    <author>Wardak Joanna</author>
  </authors>
  <commentList>
    <comment ref="H8" authorId="0" shapeId="0" xr:uid="{00000000-0006-0000-0A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Ocena w każdym obszarze na II etapie oceny</t>
        </r>
      </text>
    </comment>
    <comment ref="H16" authorId="1" shapeId="0" xr:uid="{00000000-0006-0000-0A00-000002000000}">
      <text>
        <r>
          <rPr>
            <sz val="9"/>
            <color indexed="81"/>
            <rFont val="Tahoma"/>
            <family val="2"/>
            <charset val="238"/>
          </rPr>
          <t>Ocena w zakresie pomocy publicznej</t>
        </r>
      </text>
    </comment>
    <comment ref="H18" authorId="1" shapeId="0" xr:uid="{00000000-0006-0000-0A00-000003000000}">
      <text>
        <r>
          <rPr>
            <sz val="9"/>
            <color indexed="81"/>
            <rFont val="Tahoma"/>
            <family val="2"/>
            <charset val="238"/>
          </rPr>
          <t>Ocena w zakresie formalno-prawnym i tecznicznym oraz w zakresie analizy finasowej
Weryfikacja spełnienia kryterium w zakresie formalno-prawnym i technicznym odbywa się na podstawie oświadczeń wnioskodawcy w załączniku nr 15 do WoD.</t>
        </r>
      </text>
    </comment>
    <comment ref="H20" authorId="1" shapeId="0" xr:uid="{00000000-0006-0000-0A00-000004000000}">
      <text>
        <r>
          <rPr>
            <sz val="9"/>
            <color indexed="81"/>
            <rFont val="Tahoma"/>
            <family val="2"/>
            <charset val="238"/>
          </rPr>
          <t>Ocena w  zakresie analizy finansowej</t>
        </r>
        <r>
          <rPr>
            <b/>
            <sz val="9"/>
            <color indexed="81"/>
            <rFont val="Tahoma"/>
            <family val="2"/>
            <charset val="238"/>
          </rPr>
          <t xml:space="preserve">
</t>
        </r>
        <r>
          <rPr>
            <sz val="9"/>
            <color indexed="81"/>
            <rFont val="Tahoma"/>
            <family val="2"/>
            <charset val="238"/>
          </rPr>
          <t xml:space="preserve">
Kryterium sprawdzane na podstawie odpowiedzi udzielonych w treści WoD i w  SW.</t>
        </r>
      </text>
    </comment>
    <comment ref="H22" authorId="1" shapeId="0" xr:uid="{00000000-0006-0000-0A00-000005000000}">
      <text>
        <r>
          <rPr>
            <sz val="9"/>
            <color indexed="81"/>
            <rFont val="Tahoma"/>
            <family val="2"/>
            <charset val="238"/>
          </rPr>
          <t xml:space="preserve">Ocena w zakresie formalno-prawnym i tecznicznym oraz w zakresie analizy finasowej.
Kryterium sprawdzane na podstawie odpowiedzi udzielonych w treści WoD i w  SW.
</t>
        </r>
      </text>
    </comment>
    <comment ref="H37" authorId="1" shapeId="0" xr:uid="{00000000-0006-0000-0A00-000006000000}">
      <text>
        <r>
          <rPr>
            <sz val="9"/>
            <color indexed="81"/>
            <rFont val="Tahoma"/>
            <family val="2"/>
            <charset val="238"/>
          </rPr>
          <t xml:space="preserve">Ocena w zakresie zgodności z PZP
Kryterium weryfikowane na podstawie informacji podanych w  załączniku nr 12 i 15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40" authorId="1" shapeId="0" xr:uid="{00000000-0006-0000-0A00-000007000000}">
      <text>
        <r>
          <rPr>
            <sz val="9"/>
            <color indexed="81"/>
            <rFont val="Tahoma"/>
            <family val="2"/>
            <charset val="238"/>
          </rPr>
          <t xml:space="preserve">Ocena w zakresie zgodności z prawe ochrony środowiska
Kryterium oceniane na podstawie informacji podanych w załaczniku nr 4 do WoD
</t>
        </r>
      </text>
    </comment>
    <comment ref="H42" authorId="1" shapeId="0" xr:uid="{00000000-0006-0000-0A00-000008000000}">
      <text>
        <r>
          <rPr>
            <sz val="9"/>
            <color indexed="81"/>
            <rFont val="Tahoma"/>
            <family val="2"/>
            <charset val="238"/>
          </rPr>
          <t xml:space="preserve">Ocena w zakresie zgodności z prawe ochrony środowiska
Kryterium sprawdzane na podstawie Zał. 4  do WoD
</t>
        </r>
      </text>
    </comment>
    <comment ref="H44" authorId="1" shapeId="0" xr:uid="{00000000-0006-0000-0A00-000009000000}">
      <text>
        <r>
          <rPr>
            <sz val="9"/>
            <color indexed="81"/>
            <rFont val="Tahoma"/>
            <family val="2"/>
            <charset val="238"/>
          </rPr>
          <t xml:space="preserve">Ocena w zakresie zgodności z prawe ochrony środowiska
Kryterium sprawdzane na podstawie Zał. 4  do WoD
</t>
        </r>
      </text>
    </comment>
    <comment ref="H46" authorId="1" shapeId="0" xr:uid="{00000000-0006-0000-0A00-00000A000000}">
      <text>
        <r>
          <rPr>
            <sz val="9"/>
            <color indexed="81"/>
            <rFont val="Tahoma"/>
            <family val="2"/>
            <charset val="238"/>
          </rPr>
          <t xml:space="preserve">
Ocena w zakresie formalno-prawnym i tecznicznym
Kryterium sprawdzane na podstawie treści WOD - część E i F</t>
        </r>
      </text>
    </comment>
  </commentList>
</comments>
</file>

<file path=xl/sharedStrings.xml><?xml version="1.0" encoding="utf-8"?>
<sst xmlns="http://schemas.openxmlformats.org/spreadsheetml/2006/main" count="857" uniqueCount="370">
  <si>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</si>
  <si>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</si>
  <si>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</si>
  <si>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</si>
  <si>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</si>
  <si>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</si>
  <si>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</si>
  <si>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</si>
  <si>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</si>
  <si>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</si>
  <si>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</si>
  <si>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</si>
  <si>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</si>
  <si>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</si>
  <si>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</si>
  <si>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</si>
  <si>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</si>
  <si>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</si>
  <si>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</si>
  <si>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</si>
  <si>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</si>
  <si>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</si>
  <si>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</si>
  <si>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</si>
  <si>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</si>
  <si>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</si>
  <si>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</si>
  <si>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</si>
  <si>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</si>
  <si>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</si>
  <si>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</si>
  <si>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</si>
  <si>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</si>
  <si>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</si>
  <si>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</si>
  <si>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</si>
  <si>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</si>
  <si>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</si>
  <si>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</si>
  <si>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</si>
  <si>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</si>
  <si>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</si>
  <si>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</si>
  <si>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</si>
  <si>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</si>
  <si>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</si>
  <si>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</si>
  <si>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</si>
  <si>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</si>
  <si>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</si>
  <si>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</si>
  <si>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</si>
  <si>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</si>
  <si>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</si>
  <si>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</si>
  <si>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</si>
  <si>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</si>
  <si>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</si>
  <si>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</si>
  <si>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</si>
  <si>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</si>
  <si>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</si>
  <si>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</si>
  <si>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</si>
  <si>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</si>
  <si>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NIE DOTYCZY</t>
  </si>
  <si>
    <t>Zgodnie z zapisami Regulaminu dla naboru FENX.02.04-IW.01-001/23  par. 8 ust 6 kryterium nie jest oceniane i otrzymuje wynik "NIE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</si>
  <si>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</si>
  <si>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</si>
  <si>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</si>
  <si>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</si>
  <si>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</si>
  <si>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</si>
  <si>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</si>
  <si>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</si>
  <si>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</si>
  <si>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</si>
  <si>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</si>
  <si>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</si>
  <si>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</si>
  <si>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</si>
  <si>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</si>
  <si>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</si>
  <si>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</si>
  <si>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</si>
  <si>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</si>
  <si>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</si>
  <si>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</si>
  <si>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</si>
  <si>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</si>
  <si>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</si>
  <si>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</si>
  <si>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</si>
  <si>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</si>
  <si>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</si>
  <si>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</si>
  <si>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</si>
  <si>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</si>
  <si>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</si>
  <si>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</si>
  <si>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</si>
  <si>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</si>
  <si>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</si>
  <si>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</si>
  <si>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</si>
  <si>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</si>
  <si>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</si>
  <si>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</si>
  <si>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</si>
  <si>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</si>
  <si>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</si>
  <si>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</si>
  <si>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</si>
  <si>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</si>
  <si>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</si>
  <si>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</si>
  <si>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</si>
  <si>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</si>
  <si>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</si>
  <si>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</si>
  <si>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</si>
  <si>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</si>
  <si>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</si>
  <si>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</si>
  <si>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</si>
  <si>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</si>
  <si>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</si>
  <si>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</si>
  <si>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</si>
  <si>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</si>
  <si>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</si>
  <si>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</si>
  <si>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</si>
  <si>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</si>
  <si>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</si>
  <si>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Partnerstwo międzysektorowe</t>
  </si>
  <si>
    <t>Ocena projektu w zakresie horyzontalnych kryteriów rankingujacych</t>
  </si>
  <si>
    <t xml:space="preserve">Suma uzyskanych punktów </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</si>
  <si>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</si>
  <si>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</si>
  <si>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</si>
  <si>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</si>
  <si>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</si>
  <si>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</si>
  <si>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</si>
  <si>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</si>
  <si>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</si>
  <si>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</si>
  <si>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</si>
  <si>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</si>
  <si>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Czy Wnioskodawca nie jest przediębiorstwem w trudnej sytuacji.
- w rozumieniu rozporządzenia Komisji (UE) 651/2014 (Dz. Urz. UE 2014 L 187/1) albo 
-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
„Tak” oznacza „nie jest w trudnej sytuacji”, „nie” oznacza „jest w trudnej sytuacji”.</t>
  </si>
  <si>
    <t>Czy projekt nie obejmuje działań, które stanowiły część operacji podlegającej przeniesieniu produkcji zgodnie z art. 66 CPR lub które stanowiłyby przeniesienie działalności produkcyjnej zgodnie z art. 65 ust. 1 lit. a) CPR</t>
  </si>
  <si>
    <t>Wilkość miasta</t>
  </si>
  <si>
    <t>Etap przygotowania i wdrażania Miejskich Planów Adaptacji</t>
  </si>
  <si>
    <t>Czy wnioskodwacą jest jest miasto, które uczestniczyły w realizacji projektu „Opracowanie planów adaptacji do zmian klimatu w miastach powyżej 100 tys. mieszkańców” oraz m. st. Warszawa</t>
  </si>
  <si>
    <t>Czy Wnioskodawca posiada Miejski Plan Adaptacji do Zmian Klimatu zatwierdzony Uchwałą Rady Miasta, zaś zakres projektu jest zgodny i wynika z MPA (dotyczy miast powyżej 100 tys. mieszkańców - beneficjentów projektu MPA oraz miasta st. Warszawy).</t>
  </si>
  <si>
    <t>Zagospodarowanie wód opadowych</t>
  </si>
  <si>
    <t>Czy inwestycje dotyczące zagospodarowania wód opadowych stanowią co najmniej 50 % wartości projektu.</t>
  </si>
  <si>
    <t>Czy wnioskodawca przewidział wkomponowanie w otoczenie oraz zminimalizował ew. ingerencję w przyrodę zbiorników suchych(np. minimalizacja wycinki drzew, przywrócenie naturalnego siedliska, ekosystemu etc.).</t>
  </si>
  <si>
    <t>Optymalizacja rozwiązań w zakresie wkomponowania w otoczenie zbiorników.
Zbiorniki suche, wypełniane wodą tylko w czasie intensywnych opadów, powinny być wkomponowane w naturalne otoczenie z możliwie minimalną ingerencją w istniejącą przyrodę oraz występujące naturalne procesy.</t>
  </si>
  <si>
    <t>6.1</t>
  </si>
  <si>
    <t xml:space="preserve">Identyfikacja stanu istniejącego </t>
  </si>
  <si>
    <t>Czy Wnioskodawca posiada oraz wykorzystał w przygotowaniu projektu:
- inwentaryzację systemu zagospodarowania wód opadowych, w tym dane na temat długości sieci wraz z rozbiciem na średnice oraz położenia, oraz
- inwentaryzację terenów zieleni, oraz
- inwentaryzację powierzchni uszczelnionych lub zasklepionych, oraz
- mapy glebowe lub inne dane dotyczące przepuszczalności terenów zlewni, oraz
- identyfikację obszarów wrażliwych na podtopienia.
Inwentaryzacja terenów zieleni obejmuje co najmniej dane na temat powierzchni, położenia oraz rodzaju zieleni na obszarze objętym projektem, zaś inwentaryzacja powierzchni uszczelnionych obejmuje co najmniej dane na temat powierzchni oraz położenia terenów uszczelnionych lub zasklepionych.</t>
  </si>
  <si>
    <t>7.1</t>
  </si>
  <si>
    <t>Gotowość projektu do realizacji</t>
  </si>
  <si>
    <t>7.2</t>
  </si>
  <si>
    <t>Czy Wnioskodawca posiada decyzje 
o środowiskowych uwarunkowaniach dla wszystkich zadań, dla których wydanie decyzji jest wymagane?</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</si>
  <si>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</si>
  <si>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7.3</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</si>
  <si>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</si>
  <si>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7.4</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</si>
  <si>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</si>
  <si>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</si>
  <si>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Czy w ramach projektu nastąpi wykorzystanie co najmniej 15% objętości zretencjonowanych/zatrzymanych wód opadowych z terenu zlewni objętej projektem.
Wody te mogą być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t>
  </si>
  <si>
    <t>Działania w zakresie spowolnienia odpływu oraz retencjonowania wody w oparciu o zieloną i zielono-niebieską infrastrukturę oraz rozwiązania oparte na przyrodzie.</t>
  </si>
  <si>
    <t>Czy w ramach projektu podjęte zostaną działania mające na celu spowolnienie/zatrzymanie odpływu wody przy wykorzystaniu zielono–niebieskiej infrastruktury oraz rozwiązań opartych na przyrodzie.</t>
  </si>
  <si>
    <t>9.1</t>
  </si>
  <si>
    <t>Gatunki obce.
Projekt nie może obejmować wprowadzenia inwazyjnych gatunków obcych.</t>
  </si>
  <si>
    <t xml:space="preserve">Czy w projekcie nie wprowadzono inwazyjnych gatunków obcych?
</t>
  </si>
  <si>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</si>
  <si>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</si>
  <si>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</si>
  <si>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</si>
  <si>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II etap oceny
Ocena projektu w zakresie horyzontalnych kryteriów obligatoryjnych</t>
  </si>
  <si>
    <t>Punktacja</t>
  </si>
  <si>
    <t>Max
punktacja</t>
  </si>
  <si>
    <t>Nazwa kryterium
Definicja kryterium</t>
  </si>
  <si>
    <t>Przygotowanie projektu – gotowość do realizacji inwestycji</t>
  </si>
  <si>
    <t>Czy projekt jest rekomendowany do II etapu oceny?</t>
  </si>
  <si>
    <t>Czy projekt jest rekomendowany do dofinansowania?</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</si>
  <si>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</si>
  <si>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</si>
  <si>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</si>
  <si>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</si>
  <si>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Nr. Kryterium</t>
  </si>
  <si>
    <t>Tryb naboru (konkurencyjny/niekonkurencyjny):</t>
  </si>
  <si>
    <t>konkurencyjny</t>
  </si>
  <si>
    <t>Nr naboru:</t>
  </si>
  <si>
    <t>Pomoc publiczna</t>
  </si>
  <si>
    <t>…</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</si>
  <si>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</si>
  <si>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</si>
  <si>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Definicja kryterium:
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</si>
  <si>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Definicja kryterium:
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</si>
  <si>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</si>
  <si>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Nr kryterium</t>
  </si>
  <si>
    <t>TAK/NIE</t>
  </si>
  <si>
    <t>Czy dofinansowanie projektu nie będzie stanowiło pomocy publicznej w rozumieniu art. 107 ust.  1 TFUE?
„Tak” oznacza „nie będzie stanowiło”, „nie” oznacza „będzie stanowiło”.
Należy wpisać "Tak" gdy:
w zakresie projektu nie przewidziano zakupu odnawiialnych źródeł energii
LUB
w zakresie projektu przewidziano zakup odnawialnych źródeł energii i Wnioskodawca złożył oświadczenie (załacznik nr 17 do WoD), że energia/ciepło uzyskana/-e z odnawialnych źródeł energii sfinasowanych w ramach projektu, będzie/będą wykorzystywana/-e wyłacznie na potrzeby własne Wnioskodawcy/podmiotu upoważnionego do ponoszenia wydatków.</t>
  </si>
  <si>
    <t>TAK/NIE/NIE DOTYCZY</t>
  </si>
  <si>
    <t>12.1</t>
  </si>
  <si>
    <t>12.2</t>
  </si>
  <si>
    <t>12.3</t>
  </si>
  <si>
    <t>12.4</t>
  </si>
  <si>
    <t>12.5</t>
  </si>
  <si>
    <t>12.6</t>
  </si>
  <si>
    <t>12.7</t>
  </si>
  <si>
    <t>12.8</t>
  </si>
  <si>
    <t>12.9</t>
  </si>
  <si>
    <t>12.10</t>
  </si>
  <si>
    <t>12.11</t>
  </si>
  <si>
    <t>12.12</t>
  </si>
  <si>
    <t>12.13</t>
  </si>
  <si>
    <t>Czy we wniosku w sposób dostateczny określono docelowy zakres rzeczowy, cele oraz efekty projektu (w tym określono wymagane parametry potwierdzające spełnienie wymogów prawa)?</t>
  </si>
  <si>
    <t>Czy cele i zakres projektu wynikają z opisu stanu istniejącego oraz zidentyfikowanych niedoborów?</t>
  </si>
  <si>
    <t>Czy opisano, w jaki sposób projekt przyczynia się do usunięcia zidentyfikowanych niedoborów?</t>
  </si>
  <si>
    <t>Czy należycie opisano rozważane warianty realizacji inwestycji?</t>
  </si>
  <si>
    <t>Czy dokonano porównania rozważanych wariantów w oparciu o kryteria techniczne, finansowe, instytucjonalne oraz środowiskowe?</t>
  </si>
  <si>
    <t xml:space="preserve">Czy w przypadku, gdy nie dokonano analizy opcji, uzasadniono, że nie istnieje więcej niż jedno rozwiązanie inwestycyjne? </t>
  </si>
  <si>
    <t>Czy z analizy opcji wynika, że projekt jest najkorzystniejszym możliwym wariantem realizacji przedsięwzięcia?</t>
  </si>
  <si>
    <t>Czy przedstawiono podstawy oszacowania  wysokości kosztów robót budowlano-montażowych, jak i innych kategorii kosztów lub wydatków?</t>
  </si>
  <si>
    <t>Czy studium wykonalności zostało sporządzone zgodnie z Wytycznymi dotyczącymi zagadnień związanych z przygotowaniem projektów inwestycyjnych, w tym hybrydowych na lata 2021-2027 i z wymogami  instrukcji wypełniania wniosku o dofinansowanie?</t>
  </si>
  <si>
    <t xml:space="preserve">Czy we wniosku oraz studium wykonalności opisano istniejący system wodociągowy wraz z parametrami ilościowymi i jakościowymi? </t>
  </si>
  <si>
    <t>Czy wskazano  występujące niedobory i potrzeby w istniejącym systemie wodociągowym w odniesieniu do aglomeracji?</t>
  </si>
  <si>
    <t>Czy poprawnie zidentyfikowano zakres projektu?</t>
  </si>
  <si>
    <t>Czy opisano docelowy stan systemu wodociągowegoi po zakończeniu projektu?</t>
  </si>
  <si>
    <t>16.1</t>
  </si>
  <si>
    <t>16.2</t>
  </si>
  <si>
    <t>16.3</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</si>
  <si>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</si>
  <si>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</si>
  <si>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</si>
  <si>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</si>
  <si>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17.1</t>
  </si>
  <si>
    <t>17.2</t>
  </si>
  <si>
    <t>17.3</t>
  </si>
  <si>
    <t>Czy infrastruktura realizowana w ramach projektu (o przewidywanej trwałości wynoszącej co najmniej pięć lat) jest odporna na zmiany klimatu, tzn. na klimat zmieniony w tym okresie?</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</si>
  <si>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</si>
  <si>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</si>
  <si>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II etap oceny
Ocena projektu w zakresie horyzontalnych kryteriów obligatoryjnych
Obszar oceny: procedury ocen oddziaływania na środowisko z elementami adaptacji do zmian klimatu</t>
  </si>
  <si>
    <t>Czy wniosek spełnia kryteria horyzontalne obligatoryjne w zakresie oceny  procedur ocen oddziaływania na środowisko z elementami adaptacji do zmian klimatu?</t>
  </si>
  <si>
    <t>II etap oceny
Ocena projektu w zakresie horyzontalnych kryteriów obligatoryjnych
Obszar oceny: analiza finansowo – ekonomiczna, w tym analiza kosztów i korzyści (o ile dotyczy)</t>
  </si>
  <si>
    <t>Czy studium wykonalności zostało sporządzone zgodnie z „Zakresem Studium wykonalności” stanowiącym załącznik do Instrukcji wypełniania wniosku o dofinansowanie?</t>
  </si>
  <si>
    <t>Czy analiza finansowa została przeprowadzona zgodnie z Wytycznymi w zakresie zagadnień związanych z przygotowaniem projektów inwestycyjnych na lata 2021-2027 i z wymogami  wskazanymi w Instrukcji wypełniania wniosku o dofinansowanie (tam gdzie dotyczy)?</t>
  </si>
  <si>
    <t>Czy w analizie finansowej wzięta została pod uwagę dostępność cenowa taryf?</t>
  </si>
  <si>
    <t>Czy – w przypadku ograniczenia przychodów związanego z dostępnością cenową taryf – wskazano w analizie trwałości wszystkie źródła przychodów, które pozwolą na osiągnięcie dodatnich przepływów finansowych w każdym roku analizy?</t>
  </si>
  <si>
    <t>Czy poziom dofinansowania nie przekracza max możliwego poziomu dofinansowania dla danego działania?</t>
  </si>
  <si>
    <t>Czy wskaźniki efektywności finansowej i ekonomicznej (jeśli dotyczy) wyliczono zgodnie z Wytycznymi w zakresie zagadnień związanych z przygotowaniem projektów inwestycyjnych na lata 2021-2027?</t>
  </si>
  <si>
    <t>Czy sporządzono analizy wrażliwości, ryzyka, zgodnie z Wytycznymi w zakresie zagadnień związanych z przygotowaniem projektów inwestycyjnych na lata 2021-2027?</t>
  </si>
  <si>
    <t>Czy wniosek spełnia kryteria horyzontalne obligatoryjne w zakresie w zakresie analizy finansowo – ekonomicznej, w tym analizy kosztów i korzyści?</t>
  </si>
  <si>
    <t>II etap oceny
Ocena projektu w zakresie horyzontalnych kryteriów obligatoryjnych
Obszar oceny: ocena techniczna</t>
  </si>
  <si>
    <t>Czy wniosek spełnia kryteria horyzontalne obligatoryjne w zakresie w zakresie oceny technicznej?</t>
  </si>
  <si>
    <t>Czy przedstawiono aktualną oraz przewidywaną po zakończeniu realizacji projektu formę prawną, strukturę własności oraz eksploatacji majątku na terenie objętym projektem i czy potwierdzają one możliwość utrzymania trwałości projektu?</t>
  </si>
  <si>
    <t>18.7</t>
  </si>
  <si>
    <t>18.8</t>
  </si>
  <si>
    <t xml:space="preserve">Czy dla kosztów pośrednich zastosowano stawkę ryczałtową, zgodną z Regulaminem wyboru projektów i czy kwota kosztów pośrednich została prawidłowo wyliczona w odniesieniu do kosztów kwalifikowanych bezpośrednich projektu? </t>
  </si>
  <si>
    <t xml:space="preserve">Czy w koszcie kwalifikowanym bezpośrednim projektu nie zostały uwzględnione koszty określone w Katalogu kosztów pośrednich? </t>
  </si>
  <si>
    <t>Kryterium jest uważane za spełnione jeśli wniosek o dofinansowanie otrzyma ocenę „TAK” w zakresie kryteriów obligatoryjnych horyzontalnych</t>
  </si>
  <si>
    <t>6.2</t>
  </si>
  <si>
    <t>Zgodność projektu z przepisami o pomocy publicznej</t>
  </si>
  <si>
    <r>
      <t xml:space="preserve">1 pkt. - projekt obejmuje elementy edukacyjne
albo
0 pkt. – projekt nie spełnia kryterium
</t>
    </r>
    <r>
      <rPr>
        <b/>
        <sz val="9"/>
        <rFont val="Calibri"/>
        <family val="2"/>
        <charset val="238"/>
        <scheme val="minor"/>
      </rPr>
      <t xml:space="preserve">
Możliwe jest przyznanie maksymalnie 1 pkt. </t>
    </r>
    <r>
      <rPr>
        <sz val="9"/>
        <rFont val="Calibri"/>
        <family val="2"/>
        <charset val="238"/>
        <scheme val="minor"/>
      </rPr>
      <t xml:space="preserve">
</t>
    </r>
  </si>
  <si>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</si>
  <si>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2 pkt. - projekt realizuje przynajmniej jedno z działań przypisanych do danego obszaru Strategii (Policy area).
0 pkt. – projekt nie realizuje żadnego z działań przypisanych do danego obszaru Strategii (Policy area)</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</si>
  <si>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</si>
  <si>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</si>
  <si>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t>
    </r>
    <r>
      <rPr>
        <b/>
        <sz val="9"/>
        <rFont val="Calibri"/>
        <family val="2"/>
        <charset val="238"/>
        <scheme val="minor"/>
      </rPr>
      <t>https://www.gov.pl/web/fundusze-regiony/krajowa-strategia-rozwoju-regionalnego</t>
    </r>
  </si>
  <si>
    <r>
      <t xml:space="preserve">1 pkt. – projekt jest realizowany na obszarze Polski Wschodniej/Śląska
albo
0 pkt. – projekt nie spełnia kryterium
</t>
    </r>
    <r>
      <rPr>
        <b/>
        <sz val="9"/>
        <rFont val="Calibri"/>
        <family val="2"/>
        <charset val="238"/>
        <scheme val="minor"/>
      </rPr>
      <t>Możliwe jest przyznanie maksymalnie 1 pkt.</t>
    </r>
  </si>
  <si>
    <t>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t>
  </si>
  <si>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</si>
  <si>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r>
      <t xml:space="preserve">Przy opracowywaniu projektu uwzględniono wymiary zrównoważonego rozwoju, dostępności i estetyki. 
Podstawowe informacje dla wnioskodawców związane ze stosowaniem w projektach założeń Nowego Europejskiego Bauhausu zostały zawarte w </t>
    </r>
    <r>
      <rPr>
        <i/>
        <sz val="9"/>
        <rFont val="Calibri"/>
        <family val="2"/>
        <charset val="238"/>
        <scheme val="minor"/>
      </rPr>
      <t>Komunikacie Komisji do Parlamentu Europejskiego, Rady, Europejskiego Komitetu Ekonomiczno-Społecznego i Komitetu Regionów: Nowy Europejski Bauhaus: piękno, zrównoważoność, wspólnota. com(2021) 573 final.</t>
    </r>
    <r>
      <rPr>
        <sz val="9"/>
        <rFont val="Calibri"/>
        <family val="2"/>
        <charset val="238"/>
        <scheme val="minor"/>
      </rPr>
      <t xml:space="preserve">
</t>
    </r>
  </si>
  <si>
    <r>
      <t xml:space="preserve">1 pkt – projekt realizuje założenia NEB
albo
0 pkt. – projekt nie spełnia kryterium
</t>
    </r>
    <r>
      <rPr>
        <b/>
        <sz val="9"/>
        <rFont val="Calibri"/>
        <family val="2"/>
        <charset val="238"/>
        <scheme val="minor"/>
      </rPr>
      <t xml:space="preserve">
Możliwe jest przyznanie maksymalnie 1 pkt.</t>
    </r>
    <r>
      <rPr>
        <sz val="9"/>
        <rFont val="Calibri"/>
        <family val="2"/>
        <charset val="238"/>
        <scheme val="minor"/>
      </rPr>
      <t xml:space="preserve">
</t>
    </r>
  </si>
  <si>
    <t>Sprawdzane jest, czy projekt realizowany jest w partnerstwie z podmiotami reprezentującymi różne sektory, tj. prywatny, publiczny, pozarządowy.</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</si>
  <si>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rFont val="Calibri"/>
        <family val="2"/>
        <charset val="238"/>
        <scheme val="minor"/>
      </rPr>
      <t xml:space="preserve">
Możliwe jest przyznanie maksymalnie 1 pkt.</t>
    </r>
    <r>
      <rPr>
        <sz val="9"/>
        <rFont val="Calibri"/>
        <family val="2"/>
        <charset val="238"/>
        <scheme val="minor"/>
      </rPr>
      <t xml:space="preserve">
</t>
    </r>
  </si>
  <si>
    <t>Zatrzymanie odpływu i retencjonowanie wód opadowych</t>
  </si>
  <si>
    <t xml:space="preserve">Czy projekt dotyczy zatrzymania i retencjonowania wód opadowych w miejscach ich powstawania, a tym samym opóźnienia ich odpływu, poprzez budowę np. zbiorników retencyjnych podziemnych i powierzchniowych, szczelnych i chłonnych, drenaży rozsączających, nawierzchni chłonnych, zielonych tarasów, ogrodów deszczowych.
</t>
  </si>
  <si>
    <t xml:space="preserve">Gdy zatrzymanie odpływu i retencjonowanie wód opadowych nastąpi:
4 p. – z 60-100% powierzchni objętej projektem;
3 p. – z 50-59% powierzchni objętej projektem;
2 p. – z 40-49% powierzchni objętej projektem;
1 p. – z 30-39% powierzchni objętej projektem.
</t>
  </si>
  <si>
    <t>Wykorzystanie danych do bilansu wód opadowych</t>
  </si>
  <si>
    <t>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dotyczących przepuszczalności terenów zlewni i powierzchni przepuszczalnych),
- skaningu laserowego powierzchni przepuszczalnych lub metod równoważnych oceny przepuszczalności terenu.
Powyższe dane są niezbędne do jednoznacznej identyfikacji zlewni oraz określenia przepuszczalności terenów zlewni, a w efekcie właściwego określenia bilansu wód opadowych oraz terenów narażonych na lokalne podtopienia i zalania.
Ocenie podlega czy wnioskodawca wykorzystał modelowanie opadowe oraz hydrodynamiczne z symulacjami zmian klimatu lub bez.
Ocenie podlega posiadanie i wykorzystanie przy przygotowaniu projektu wyników numerycznych ( w tym komputerowych) modeli opadowych oraz hydrodynamicznych umożliwiających zidentyfikowanie obszarów zagrożonych podtopieniami i bezodpływowych</t>
  </si>
  <si>
    <t>Punkty w tym kryterium sumują się.</t>
  </si>
  <si>
    <t>dane z kampanii pomiarowej dot. opadów deszczu i poziomów wypełnienia (przepływu) kanałów otwartych, zamkniętych i odbiorników wód opadowych;</t>
  </si>
  <si>
    <t>tak: 1 pkt, 
nie: 0 pkt</t>
  </si>
  <si>
    <t>ortofotomapa i numeryczny model terenu</t>
  </si>
  <si>
    <t>skaning laserowy powierzchni przepuszczalnych lub metod równoważnych oceny przepuszczalności terenu;</t>
  </si>
  <si>
    <t>wnioskodawca wykorzystał modelowanie hydrodynamiczne;</t>
  </si>
  <si>
    <t>wnioskodawca wykorzystał modelowanie opadowe;</t>
  </si>
  <si>
    <t>czy w modelowaniu hydrodynamicznym/ opadowym wnioskodawca dokonał symulacji uwzględniających zmiany klimatu zgodnie ze scenariuszem RCP 4,5 oraz RCP 8,5.</t>
  </si>
  <si>
    <t xml:space="preserve">Czy w ramach projektu nastąpi wykorzystywanej/zagospodarowanej wody z terenu zlewni objętej projektem.
Ocenie podlega też, czy wody te będą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
</t>
  </si>
  <si>
    <t xml:space="preserve">3 p. – za wykorzystanie 50 % - 100 % objętości zretencjonowanych / zatrzymanych wód opadowych;
2 p. – za wykorzystanie 30 % - 49 % objętości zretencjonowanych / zatrzymanych wód opadowych;
1 p. – za wykorzystanie 15 % - 29 % objętości zretencjonowanych / zatrzymanych wód opadowych;
</t>
  </si>
  <si>
    <t xml:space="preserve">Zwiększenie (przyrost) powierzchni zieleni na obszarze projektu </t>
  </si>
  <si>
    <t>Powiązanie funkcjonalne rozwoju zieleni z zagospodarowaniem wód opadowych.</t>
  </si>
  <si>
    <t>Punkty są przyznawane za integrację projektu zagospodarowania wód opadowych z rozwojem i utrzymaniem zieleni, w tym zwiększeniem różnorodności biologicznej na terenach zielonych, poprzez systemy retencjonowania, ujmowania, rozprowadzania i podlewania zieleni, w tym poprzez systemy rozsączające.</t>
  </si>
  <si>
    <t>3 p. – jeżeli 70% - 100% objętości wykorzystanych wód zostanie przeznaczone na zieleń;
2 p. – jeżeli 50% - 69% objętości wykorzystanych wód zostanie przeznaczone na zieleń;
1 p. – jeżeli 20% - 49% objętości wykorzystanych wód zostanie przeznaczone na zieleń.
Za wykorzystanie wód opadowych w niniejszym kryterium uznaje się również ich rozsączanie do gruntu.</t>
  </si>
  <si>
    <t>Stosowanie metod naturalnych lub bazujących na naturalnych</t>
  </si>
  <si>
    <t>Ocenie podlega, w jakim zakresie stosowane są w projekcie metody naturalne lub bazujące na naturalnych, wykorzystujące naturalną zdolność retencji, zagospodarowania, oczyszczania oraz odprowadzania wód opadowych danego terenu /środowiska (np. rowy odwadniające w terenie podmokłym, muldy, zbiorniki odparowujące i sedymentacyjne, dopuszczalne w tym zakresie są również rozwiązania semi-naturalne bazujące na lub imitujące metody naturalne, w szczególności oparte na zasadach ekohydrologii obiekty hydrofitowe oczyszczania wód opadowych, strefy ekotonowe przy brzegach cieków, zbiorników i stawów sedymentacyjnych, ogrody deszczowe, oraz zielone dachy i pasaże roślinne).
Nie można w tym kryterium przyznać punktów projektom, w którym odwadniane są tereny retencjonujące wodę, w tym tereny podmokłe.</t>
  </si>
  <si>
    <t>Liczba punktów zależy od powierzchni terenu, z której wody opadowe zagospodarowano metodami naturalnymi lub bazującymi na naturalnych:
4 p. – 70% - 100% powierzchni objętej projektem;
2 p. – 50% - 69% powierzchni objętej projektem;
1 p. – 20% - 49% powierzchni objętej projektem.</t>
  </si>
  <si>
    <t>Likwidacja uszczelnienia lub zasklepienia gruntów</t>
  </si>
  <si>
    <t>Ocenie będzie podlegać, czy projekt dotyczy likwidacji uszczelnienia lub zasklepienia gruntów.</t>
  </si>
  <si>
    <t>Gdy przeznaczenie terenu w przypadku likwidacji uszczelnionego lub zasklepionego gruntu zostanie zmienione na teren zieleni lub podłoże ażurowego wzmocnienia będzie chłonne dla wody, np. żwirowe, z odprowadzeniem wody do zbiorników itp.) oraz powierzchnia zmienionego terenu będzie wynosić:
2 p. – powyżej 5000 m. kw.;
1 p. – 500 - 5000 m. kw.</t>
  </si>
  <si>
    <t>Przyznawane punkty w ramach podkryteriów a) – b) sumują się.</t>
  </si>
  <si>
    <t>a) własność gruntów (uprawomocniona decyzja ZRID i/lub ZRIP oznacza uregulowanie kwestii własności gruntów dla danego zadania);</t>
  </si>
  <si>
    <r>
      <t xml:space="preserve">a) własność gruntów </t>
    </r>
    <r>
      <rPr>
        <b/>
        <sz val="9"/>
        <color rgb="FFFF0000"/>
        <rFont val="Calibri"/>
        <family val="2"/>
        <charset val="238"/>
        <scheme val="minor"/>
      </rPr>
      <t>(łącznie 2 pkt):</t>
    </r>
    <r>
      <rPr>
        <sz val="9"/>
        <color theme="1"/>
        <rFont val="Calibri"/>
        <family val="2"/>
        <charset val="238"/>
        <scheme val="minor"/>
      </rPr>
      <t xml:space="preserve">
2 p. – uregulowana w 100 % (dla projektów punktowych lub obszarowych)
lub
2 p. – uregulowana w 50 % (dla projektów liniowych).</t>
    </r>
  </si>
  <si>
    <t>b) wartość zadań inwestycyjnych posiadających pozwolenia na budowę/decyzje o pozwoleniu na realizację inwestycji w stosunku do wartości wszystkich zadań wymagających pozwoleń na budowę/decyzji o pozwoleniu na realizację inwestycji.</t>
  </si>
  <si>
    <t>b) w zaokrągleniu do pełnego procenta:
18 p. – 91%-100%;
15 p. – 81%-90%;
12 p. – 71%-80%;
9 p. – 61%-70%;
6 p. – 51%-60%;
3p. – 40%-50%.</t>
  </si>
  <si>
    <t>Preferencja metod naturalnych przed technicznymi w zakresie oczyszczania wód opadowych. Techniczne metody mają zastosowanie tylko w przypadku braku skuteczności lub efektywności tych pierwszych.</t>
  </si>
  <si>
    <t>Oceniane jest, czy w projekcie stosowane są metody naturalne przed technicznymi w zakresie oczyszczania wód opadowych – techniczne metody mogą być stosowane tylko w przypadku braku skuteczności lub efektywności tych pierwszych, jednakże nie będą punktowane.</t>
  </si>
  <si>
    <t>2 p. - w projekcie stosowane metody naturalne oczyszczania wód opadowych;
0 p. - w projekcie nie są stosowane metody naturalne oczyszczania wód opadowych.</t>
  </si>
  <si>
    <t>Optymalizacja w zakresie metod zagospodarowania wód opadowych.
Cel kryterium. Zastosowanie w projekcie optymalizacji gospodarowania wodami opadowymi zgodnie z hierarchią.</t>
  </si>
  <si>
    <t>Czy zastosowano następujące elementy zagospodarowania wód opadowych zgodnie z hierarchią jak poniżej:
- retencja w miejscu opadu – np. w nieckach terenowych, ogrodach deszczowych, zieleń retencyjna.
- retencja terenowa - suche zbiorniki lub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
- retencja zbiornikowa – zbiorniki retencyjne (budowle hydrotechniczne pomiędzy osiedlami i dzielnicami – jako ostatni element hierarchii):
a) zbiorniki otwarte z infiltracją i zielenią, stawy
b) zbiorniki otwarte bez infiltracji i zieleni
c) zbiorniki podziemne (ostatni element hierarchii).
Wnioskodawca przewidział następujące elementy zagospodarowania wód opadowych:</t>
  </si>
  <si>
    <t>Punkty w ramach powyższego kryterium sumują się.</t>
  </si>
  <si>
    <t>retencja w miejscu opadu – np. w nieckach terenowych, ogrodach deszczowych, zieleń retencyjna, w tym w naturalnych istniejących zagłębieniach i obniżeniach terenu;</t>
  </si>
  <si>
    <t>tak: 4 pkt, 
nie: 0 pkt</t>
  </si>
  <si>
    <t>retencja terenowa – poza miejscem opadu w lokalnej zlewni miejskiej (projektowej) – z udziałem powierzchni biologicznie czynnej, w tym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t>
  </si>
  <si>
    <t>retencja zbiornikowa – zbiorniki retencyjne (budowle hydrotechniczne pomiędzy osiedlami i dzielnicami – jako ostatni element hierarchii):</t>
  </si>
  <si>
    <t>SUMA od a) - c):</t>
  </si>
  <si>
    <t>a) zbiorniki otwarte z infiltracją i zielenią, stawy</t>
  </si>
  <si>
    <t>tak: 3 pkt, 
nie: 0 pkt</t>
  </si>
  <si>
    <t>b) zbiorniki otwarte bez infiltracji i zieleni</t>
  </si>
  <si>
    <t>c) zbiorniki podziemne (ostatni element hierarchii).</t>
  </si>
  <si>
    <t>tak: 0 pkt,</t>
  </si>
  <si>
    <t>Optymalizacja rozwiązań w zakresie zbiorników wodnych.
Zbiorniki mokre oraz półsuche powinny stanowić wielofunkcyjny obszar retencyjny o dodatkowych funkcjach np. przyrodniczych, rekreacyjnych, dydaktycznych.
Kryterium dotyczy projektów, w których są realizowane zbiorniki mokre lub półsuche.</t>
  </si>
  <si>
    <t>Czy wnioskodawca przewidział wielofunkcyjność zbiorników wodnych półsuchych lub mokrych?
Czy wnioskodawca przewidział dostępność infrastruktury zagospodarowującej wody opadowe dla ludności?
Punkty w ramach niniejszego kryterium będą przyznawane pod warunkiem, że Wnioskodawca zminimalizował ew. ingerencję w przyrodę zbiorników, w tym zastosował standardy ochrony drzew i zieleni (np. minimalizacja wycinki drzew, przywrócenie naturalnego siedliska, ekosystemu etc.).</t>
  </si>
  <si>
    <t>projektowane, w tym rewitalizowane, zbiorniki wodne półsuche lub mokre mają charakter wielofunkcyjny (np. przeznaczenie na cele: np. przyrodnicze, rekreacyjne, dydaktyczne).</t>
  </si>
  <si>
    <t>tak: 2 pkt, 
nie: 0 pkt</t>
  </si>
  <si>
    <t>projekt zakłada przeznaczenie zbiornika na cele przyrodnicze.</t>
  </si>
  <si>
    <t>dostępność infrastruktury zagospodarowującej wody opadowe dla ludności w tym przykładowo uwzględniająca elementy małej architektury (np. ławki, kosze na śmieci, stojaki na rowery) zgodnie z Europejskim Aktem Dostępności oraz adekwatnie do potrzeb osób należących do grup, które znajdować się mogą w niekorzystnej sytuacji, być zagrożone wykluczeniem społecznym lub narażone na dyskryminację (np. potrzeby osób z dziećmi, zadbanie o rozwiązania wspierające poczucie bezpieczeństwa przebywania w danym miejscu, rozwiązania odpowiadające na potrzeby wynikające z różnych rodzajów niepełnosprawności, rozwiązania przyjazne dla osób w różnym wieku, tj. dzieci, młodzieży, osób starszych).</t>
  </si>
  <si>
    <t>Optymalizacja w zakresie metod zagospodarowania wód opadowych pod kątem stopnia otwartości systemu gospodarowania wodami opadowymi.</t>
  </si>
  <si>
    <t>W zakresie projektowania systemu gospodarowania wodami opadowymi należy dążyć do zagospodarowywania wody opadowej w pierwszej kolejności w terenie zieleni w otwartych systemach kanalizacji deszczowej z zapewnieniem odbioru nadmiaru wód w zamkniętym systemie.
Definicja elementów składających się na ocenę kryterium:
- otwarty system zagospodarowania wód opadowych i roztopowych - opierający się na ciekach i urządzeniach wodnych będących częścią publicznej infrastruktury regulującej stosunki wodne (np. rowy, kanały, potoki, zbiorniki retencyjne na wodach płynących i rowach);
- otwarty system kanalizacji deszczowej – w tym obiekty retencyjne, nie kształtujące zasobów wodnych, z których wody powinny zostać skierowane do zasilania zieleni oraz w dalszej kolejności nadmiar wód może zostać skierowany do zamkniętego systemu kanalizacji deszczowej;
- zamknięta sieć kanalizacji deszczowej z towarzyszącymi obiektami (np. wpusty, rurociągi, studzienki, zbiorniki wyrównujące przepływ).</t>
  </si>
  <si>
    <t>Projekt przewiduje działania w zakresie:
4 p. - otwartego systemu zagospodarowania wód opadowych i roztopowych;
3 p. - otwartego systemu kanalizacji deszczowej ze skierowaniem wód do zasilana zieleni, przy braku rozwiązań przewidzianych w tiret 1 powyżej;
1 p. - otwartego systemu kanalizacji deszczowej ze skierowaniem nadmiaru wód do wykorzystania z przeznaczeniem innym niż zieleń oraz/lub do zamkniętego systemu kanalizacji, przy braku rozwiązań przewidzianych w tiret 1 oraz 2 powyżej;
0 p. - zamkniętej sieci kanalizacji deszczowej z towarzyszącymi obiektami (np. wpusty, rurociągi, studzienki, zbiorniki wyrównujące przepływ), przy braku rozwiązań przewidzianych w pozostałych punktach.</t>
  </si>
  <si>
    <t>Zastosowanie rozwiązań zwiększających różnorodność biologiczną.</t>
  </si>
  <si>
    <t>Oceniane jest, czy wnioskodawca zaplanował:
- zastosowanie roślinności rodzimej i odpornej na zmiany klimatu w projekcie;
- zastosowanie rozwiązań bazujących na gruncie rodzimym z dopuszczeniem możliwości lokalnej wymiany gruntu w celu poprawy warunków siedliskowych na gruntach antropogenicznych;
- zastosowanie rozwiązań zwiększających różnorodność biologiczną w zakresie fauny i flory.
Powyższe zabiegi nie mogą obejmować wprowadzenia inwazyjnych gatunków obcych.</t>
  </si>
  <si>
    <t>zastosowano roślinność rodzimą i odporną na zmiany klimatu w projekcie;</t>
  </si>
  <si>
    <t>zastosowano rozwiązania bazujące na gruncie rodzimym</t>
  </si>
  <si>
    <t>zastosowano rozwiązania zwiększające różnorodność biologiczną w zakresie fauny i flory</t>
  </si>
  <si>
    <t>Działania podnoszące świadomość społeczeństwa oraz działania edukacyjne, takie jak kampanie dot. projektu, tablice edukacyjno-informacyjne, spotkania z mieszkańcami, ścieżki informacyjne.</t>
  </si>
  <si>
    <t>Oceniane jest, czy zaplanowano działania podnoszące świadomość społeczeństwa oraz działania edukacyjne, takie jak kampanie dot. projektu, tablice informacyjne, spotkania z mieszkańcami, ścieżki informacyjne.
Działania podnoszące świadomość społeczeństwa oraz działania edukacyjne powinny być zaplanowane i zrealizowane w sposób umożliwiający dotarcie do różnych grup docelowych, w tym zróżnicowanych ze względu na przesłanki dyskryminacyjne. Przekaz informacyjny również powinien być dostosowany do potrzeb różnych grup społecznych.</t>
  </si>
  <si>
    <t>2 p – zaplanowano dodatkowe działania podnoszące świadomość społeczeństwa oraz edukacyjne, takie jak kampanie dot. projektu, tablice informacyjne, spotkania z mieszkańcami, ścieżki informacyjne (nie dotyczy konsultacji społecznych projektu realizowanych na etapie opracowania MPA), w tym uwzględniające kanały komunikacyjne i przekaz dostosowany do różnych grup docelowych, w tym grup zróżnicowanych ze względu na płeć, wiek, niepełnosprawność, orientację seksualną i tożsamość płciową oraz rasę, pochodzenie etniczne, religię i światopogląd;
1 p. – zaplanowano dodatkowe działania podnoszące świadomość społeczeństwa oraz edukacyjne, takie jak kampanie dot. projektu, tablice informacyjne, spotkania z mieszkańcami, ścieżki informacyjne (nie dotyczy konsultacji społecznych projektu realizowanych na etapie opracowania MPA), w tym uwzględniające kanały komunikacyjne i przekaz dostosowany do różnych grup docelowych.</t>
  </si>
  <si>
    <t>Działania adaptacyjne w zakresie zarządzania i gospodarowania wodą pitną.</t>
  </si>
  <si>
    <t>Oceniane jest, czy działania adaptacyjne projektu zawierają aktywności dotyczące gospodarowania i zarządzania wodą przeznaczoną do spożycia (z wyjątkiem uzdatniania i dystrybucji wody do odbiorców), a ich zakres jest dopasowany do aktualnych potrzeb wynikających z pojawiających się ekstremalnych zjawisk pogodowych oraz innych skutków zmiany klimatu.</t>
  </si>
  <si>
    <t>Maksymalna możliwa ilość do uzyskania to 78 pkt</t>
  </si>
  <si>
    <t>FENX.02 Wsparcie sektorów energetyka i środowisko z EFRR</t>
  </si>
  <si>
    <t>FENX.02.04 Adaptacja do zmian klimatu, zapobieganie klęskom i katastrofom</t>
  </si>
  <si>
    <t>Wsparcie zrównoważonych systemów gospodarowania wodami opadowymi z udziałem zieleni/zielono-niebieskiej infrastruktury/rozwiązań opartych na naturze</t>
  </si>
  <si>
    <t>Czy dofinansowanie projektu wiąże się z przyznaniem pomocy publicznej w rozumieniu art. 107 ust.  1 Traktatu o funkcjonowaniu Unii Europejskiej?</t>
  </si>
  <si>
    <t xml:space="preserve">Jeśli w pkt 6.1. zaznaczono TAK, czy wykazano dopuszczalność dofinansowania z przepisami regulującymi udzielanie pomocy publicznej? </t>
  </si>
  <si>
    <t>6.3</t>
  </si>
  <si>
    <t>Jeżeli w pkt 6.1 zaznaczono NIE, czy przedstawiono uzasadnienie, że dofinansowanie projektu nie stanowi pomocy publicznej.</t>
  </si>
  <si>
    <t>Czy dokonano porównania rozważanych wariantów w oparciu o kryteria techniczne, finansowe, instytucjonalne oraz środowiskowe, (uwzględniając także wpływ oraz odporność na zmianę klimatu i zagrożenia związane z klęskami żywiołowymi)?</t>
  </si>
  <si>
    <t>Czy w przypadku, gdy projekt jest etapem większego przedsięwzięcia wykazano, że jest on technicznie i finansowo niezależny oraz cechuje się własną efektywnością?</t>
  </si>
  <si>
    <t xml:space="preserve">Czy potencjalne lub poniesione wydatki kwalifikowalne w ramach projektu spełniają warunki określone w Wytycznych dotyczących kwalifikowalności wydatków na lata 2021-2027 i Regulaminie wyboru projektów? </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</si>
  <si>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</si>
  <si>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2 p. – opracowanie i przyjęcie MPA przez Radę Miasta;
1 p. – przeprowadzenie konsultacji społecznych projektu MPA z uwzględnieniem przedstawicielek/ przedstawicieli grup reprezentujących osoby narażone na dyskryminację – w tym ze względu na płeć, wiek, niepełnosprawność, orientację seksualną i tożsamość płciową oraz rasę, pochodzenie etniczne, religię i światopogląd – i/lub organizacji działających na rzecz powyższych grup społecznych.</t>
  </si>
  <si>
    <r>
      <t xml:space="preserve">Ocenie podlega etap przygotowania MPA Wnioskodawców z grupy pozostałych miast poniżej 100 tys. mieszkańców.
</t>
    </r>
    <r>
      <rPr>
        <b/>
        <sz val="9"/>
        <rFont val="Calibri"/>
        <family val="2"/>
        <charset val="238"/>
        <scheme val="minor"/>
      </rPr>
      <t xml:space="preserve">
</t>
    </r>
  </si>
  <si>
    <t>W celu uzyskania pozytywnej oceny wymagane jest uzyskanie min. 56 punktów.</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</si>
  <si>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t>
    </r>
    <r>
      <rPr>
        <b/>
        <sz val="7"/>
        <rFont val="Calibri"/>
        <family val="2"/>
        <charset val="238"/>
        <scheme val="minor"/>
      </rPr>
      <t>Punkty sumują się.</t>
    </r>
  </si>
  <si>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t>
    </r>
    <r>
      <rPr>
        <b/>
        <sz val="8"/>
        <rFont val="Calibri"/>
        <family val="2"/>
        <charset val="238"/>
        <scheme val="minor"/>
      </rPr>
      <t>Udowodniono że przedmiotowe projekty ukierunkowane są na osiągnięcie wspólnego celu i wzajemne wzmacnianie swoich efektów, co jest wynikiem świadomej wspólnej koordynacji działań projektowych.</t>
    </r>
    <r>
      <rPr>
        <sz val="8"/>
        <rFont val="Calibri"/>
        <family val="2"/>
        <charset val="238"/>
        <scheme val="minor"/>
      </rPr>
      <t xml:space="preserve">
albo
1 pkt. – projekt obejmuje wymianę wiedzy i doświadczeń oraz konsultacje, z partnerami z innych państw w zakresie zagadnień związanych z realizowanym projektem 
albo
0 pkt. – projekt nie spełnia kryterium
Punkty nie sumują się.
</t>
    </r>
    <r>
      <rPr>
        <b/>
        <sz val="8"/>
        <rFont val="Calibri"/>
        <family val="2"/>
        <charset val="238"/>
        <scheme val="minor"/>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</si>
  <si>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8"/>
        <rFont val="Calibri"/>
        <family val="2"/>
        <charset val="238"/>
        <scheme val="minor"/>
      </rPr>
      <t>Kryterium rozstrzygające</t>
    </r>
    <r>
      <rPr>
        <sz val="8"/>
        <rFont val="Calibri"/>
        <family val="2"/>
        <charset val="238"/>
        <scheme val="minor"/>
      </rPr>
      <t xml:space="preserve">
</t>
    </r>
    <r>
      <rPr>
        <b/>
        <sz val="8"/>
        <rFont val="Calibri"/>
        <family val="2"/>
        <charset val="238"/>
        <scheme val="minor"/>
      </rPr>
      <t>Możliwe jest przyznanie maksymalnie 3 pkt.</t>
    </r>
  </si>
  <si>
    <r>
      <t xml:space="preserve">3 pkt. – projekt jest realizowany na obszarze wskazanych OSI
albo
0 pkt. – projekt nie spełnia kryterium
</t>
    </r>
    <r>
      <rPr>
        <b/>
        <sz val="8"/>
        <rFont val="Calibri"/>
        <family val="2"/>
        <charset val="238"/>
        <scheme val="minor"/>
      </rPr>
      <t>Kryterium rozstrzygające</t>
    </r>
    <r>
      <rPr>
        <sz val="8"/>
        <rFont val="Calibri"/>
        <family val="2"/>
        <charset val="238"/>
        <scheme val="minor"/>
      </rPr>
      <t xml:space="preserve">
</t>
    </r>
    <r>
      <rPr>
        <b/>
        <sz val="8"/>
        <rFont val="Calibri"/>
        <family val="2"/>
        <charset val="238"/>
        <scheme val="minor"/>
      </rPr>
      <t>Możliwe jest przyznanie maksymalnie 3 pkt.</t>
    </r>
  </si>
  <si>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lub planistycznych powstałych w ramach współpracy partnerskiej samorządów (w tym takich jak Centrum Wsparcia Doradczego, Partnerska Inicjatywa Miast, Program Rozwój Lokalny)
albo
0 pkt. – projekt nie spełnia kryterium
Punkty nie sumują się.
</t>
    </r>
    <r>
      <rPr>
        <b/>
        <sz val="8"/>
        <rFont val="Calibri"/>
        <family val="2"/>
        <charset val="238"/>
        <scheme val="minor"/>
      </rPr>
      <t>Możliwe jest przyznanie maksymalnie 2 pkt.</t>
    </r>
    <r>
      <rPr>
        <sz val="8"/>
        <rFont val="Calibri"/>
        <family val="2"/>
        <charset val="238"/>
        <scheme val="minor"/>
      </rPr>
      <t xml:space="preserve">
</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</si>
  <si>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8"/>
        <rFont val="Calibri"/>
        <family val="2"/>
        <charset val="238"/>
        <scheme val="minor"/>
      </rPr>
      <t>Możliwe jest przyznanie maksymalnie 1 pkt.</t>
    </r>
  </si>
  <si>
    <t>Ocenie podlegać będzie czy projekt obejmuje zwiększenie powierzchni terenów zieleni, liczone łącznie jako suma powierzchni zmodernizowanych lub utworzonych w ramach projektu terenów zieleni i powierzchni zbiorników wodnych z roślinnością (przybrzeżną lub wodną).</t>
  </si>
  <si>
    <t xml:space="preserve">Przyrost powierzchni projektowanej zieleni w całkowitej powierzchni obszaru projektu:
4 p. – ≥ 5,0 ha 
3 p. – 3,0 – 4,99 ha 
2 p. – 1,5 – 2,99 ha 
1 p. – 1,0 – 1,49 ha
Do powierzchni przyrostu zalicza się również powierzchnię zazielenionych w ramach projektu zbiorników wodnych lub zazielenionych nowo utworzonych  lub zmodernizowanych w ramach projektu zbiorników wodnych. Zazielenione zbiorniki wodne to zbiorniki, które zawierają:
– roślinność wodną (zanurzoną lub pływającą), lub
– roślinność przybrzeżną, trwale lub okresowo związaną z reżimem wodnym zbiornika, zaprojektowaną jako element retencyjny, fitoremediacyjny lub krajobrazowy, i zintegrowaną funkcjonalnie ze zbiornikiem.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</si>
</sst>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9"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indexed="81"/>
      <name val="Tahoma"/>
      <family val="2"/>
      <charset val="238"/>
    </font>
    <font>
      <sz val="8"/>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1"/>
      <color rgb="FFFF0000"/>
      <name val="Calibri"/>
      <family val="2"/>
      <charset val="238"/>
      <scheme val="minor"/>
    </font>
    <font>
      <b/>
      <sz val="9"/>
      <color indexed="81"/>
      <name val="Tahoma"/>
      <family val="2"/>
      <charset val="238"/>
    </font>
    <font>
      <b/>
      <sz val="14"/>
      <color theme="0"/>
      <name val="Open sans"/>
      <family val="2"/>
    </font>
    <font>
      <b/>
      <sz val="11"/>
      <name val="Open sans"/>
      <family val="2"/>
    </font>
    <font>
      <b/>
      <sz val="12"/>
      <color theme="1"/>
      <name val="Open sans"/>
      <family val="2"/>
    </font>
    <font>
      <b/>
      <sz val="11"/>
      <color theme="1"/>
      <name val="Open sans"/>
      <family val="2"/>
    </font>
    <font>
      <sz val="10"/>
      <color theme="1"/>
      <name val="Open sans"/>
      <family val="2"/>
    </font>
    <font>
      <sz val="11"/>
      <color theme="1"/>
      <name val="Open sans"/>
      <family val="2"/>
    </font>
    <font>
      <b/>
      <sz val="10"/>
      <name val="Open sans"/>
      <family val="2"/>
    </font>
    <font>
      <sz val="8"/>
      <name val="Open sans"/>
      <family val="2"/>
    </font>
    <font>
      <sz val="12"/>
      <name val="Open sans"/>
      <family val="2"/>
    </font>
    <font>
      <b/>
      <sz val="14"/>
      <color theme="1"/>
      <name val="Open Sans"/>
      <family val="2"/>
    </font>
    <font>
      <sz val="9"/>
      <color theme="1"/>
      <name val="Open Sans"/>
      <family val="2"/>
    </font>
    <font>
      <b/>
      <sz val="9"/>
      <color theme="1"/>
      <name val="Open Sans"/>
      <family val="2"/>
    </font>
    <font>
      <sz val="11"/>
      <color rgb="FFFF0000"/>
      <name val="Open Sans"/>
      <family val="2"/>
    </font>
    <font>
      <sz val="9"/>
      <name val="Open Sans"/>
      <family val="2"/>
    </font>
    <font>
      <sz val="11"/>
      <name val="Open Sans"/>
      <family val="2"/>
    </font>
    <font>
      <b/>
      <sz val="14"/>
      <name val="Open Sans"/>
      <family val="2"/>
    </font>
    <font>
      <b/>
      <sz val="10"/>
      <color theme="1"/>
      <name val="Open Sans"/>
      <family val="2"/>
    </font>
    <font>
      <b/>
      <sz val="8"/>
      <name val="Calibri"/>
      <family val="2"/>
      <charset val="238"/>
      <scheme val="minor"/>
    </font>
    <font>
      <b/>
      <sz val="9"/>
      <name val="Calibri"/>
      <family val="2"/>
      <charset val="238"/>
      <scheme val="minor"/>
    </font>
    <font>
      <i/>
      <sz val="9"/>
      <name val="Calibri"/>
      <family val="2"/>
      <charset val="238"/>
      <scheme val="minor"/>
    </font>
    <font>
      <b/>
      <sz val="10"/>
      <color theme="1"/>
      <name val="Calibri"/>
      <family val="2"/>
      <charset val="238"/>
      <scheme val="minor"/>
    </font>
    <font>
      <b/>
      <sz val="9"/>
      <color rgb="FFFF0000"/>
      <name val="Calibri"/>
      <family val="2"/>
      <charset val="238"/>
      <scheme val="minor"/>
    </font>
    <font>
      <b/>
      <sz val="9"/>
      <color theme="1"/>
      <name val="Calibri"/>
      <family val="2"/>
      <charset val="238"/>
      <scheme val="minor"/>
    </font>
    <font>
      <i/>
      <sz val="9"/>
      <color theme="1"/>
      <name val="Calibri"/>
      <family val="2"/>
      <charset val="238"/>
      <scheme val="minor"/>
    </font>
    <font>
      <i/>
      <sz val="10"/>
      <color theme="1"/>
      <name val="Calibri"/>
      <family val="2"/>
      <charset val="238"/>
      <scheme val="minor"/>
    </font>
    <font>
      <b/>
      <sz val="12"/>
      <name val="Calibri"/>
      <family val="2"/>
      <charset val="238"/>
      <scheme val="minor"/>
    </font>
    <font>
      <sz val="11"/>
      <color rgb="FFFF0000"/>
      <name val="Calibri"/>
      <family val="2"/>
      <charset val="238"/>
      <scheme val="minor"/>
    </font>
    <font>
      <sz val="11"/>
      <name val="Calibri"/>
      <family val="2"/>
      <charset val="238"/>
      <scheme val="minor"/>
    </font>
    <font>
      <b/>
      <sz val="11"/>
      <name val="Calibri"/>
      <family val="2"/>
      <charset val="238"/>
      <scheme val="minor"/>
    </font>
    <font>
      <b/>
      <sz val="9"/>
      <name val="Open sans"/>
      <family val="2"/>
    </font>
    <font>
      <sz val="9"/>
      <name val="Open Sans"/>
      <charset val="238"/>
    </font>
    <font>
      <sz val="7"/>
      <name val="Calibri"/>
      <family val="2"/>
      <charset val="238"/>
      <scheme val="minor"/>
    </font>
    <font>
      <b/>
      <sz val="7"/>
      <name val="Calibri"/>
      <family val="2"/>
      <charset val="238"/>
      <scheme val="minor"/>
    </font>
    <font>
      <sz val="8"/>
      <color theme="1"/>
      <name val="Calibri"/>
      <family val="2"/>
      <charset val="238"/>
      <scheme val="minor"/>
    </font>
    <font>
      <sz val="6"/>
      <name val="Calibri"/>
      <family val="2"/>
      <charset val="238"/>
      <scheme val="minor"/>
    </font>
    <font>
      <sz val="6"/>
      <color theme="1"/>
      <name val="Calibri"/>
      <family val="2"/>
      <charset val="238"/>
      <scheme val="minor"/>
    </font>
    <font>
      <b/>
      <sz val="12"/>
      <name val="Open sans"/>
      <family val="2"/>
    </font>
    <font>
      <sz val="10"/>
      <name val="Open sans"/>
      <family val="2"/>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1" fillId="0" borderId="0" applyFont="0" applyFill="0" applyBorder="0" applyAlignment="0" applyProtection="0"/>
    <xf numFmtId="43" fontId="11" fillId="0" borderId="0" applyFont="0" applyFill="0" applyBorder="0" applyAlignment="0" applyProtection="0"/>
  </cellStyleXfs>
  <cellXfs count="540">
    <xf numFmtId="0" fontId="0" fillId="0" borderId="0" xfId="0"/>
    <xf numFmtId="0" fontId="0" fillId="0" borderId="0" xfId="0" applyAlignment="1">
      <alignment horizontal="center" vertical="center"/>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0" fillId="0" borderId="50" xfId="0" applyFont="1" applyBorder="1" applyAlignment="1">
      <alignment vertical="center" wrapText="1"/>
    </xf>
    <xf numFmtId="0" fontId="18"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7" fillId="5" borderId="60" xfId="0" applyFont="1" applyFill="1" applyBorder="1" applyAlignment="1">
      <alignment horizontal="center" vertical="center"/>
    </xf>
    <xf numFmtId="0" fontId="0" fillId="0" borderId="48" xfId="0" applyBorder="1"/>
    <xf numFmtId="0" fontId="24" fillId="4" borderId="30" xfId="0" applyFont="1" applyFill="1" applyBorder="1" applyAlignment="1">
      <alignment horizontal="center" vertical="center"/>
    </xf>
    <xf numFmtId="0" fontId="25" fillId="0" borderId="50" xfId="0" applyFont="1" applyBorder="1" applyAlignment="1">
      <alignment vertical="center" wrapText="1"/>
    </xf>
    <xf numFmtId="0" fontId="22" fillId="4" borderId="15" xfId="0" applyFont="1" applyFill="1" applyBorder="1" applyAlignment="1">
      <alignment horizontal="center" vertical="center" wrapText="1"/>
    </xf>
    <xf numFmtId="0" fontId="25" fillId="0" borderId="29" xfId="0" applyFont="1" applyBorder="1" applyAlignment="1">
      <alignment vertical="center" wrapText="1"/>
    </xf>
    <xf numFmtId="0" fontId="26" fillId="0" borderId="25" xfId="0" applyFont="1" applyBorder="1" applyAlignment="1">
      <alignment horizontal="center" vertical="center"/>
    </xf>
    <xf numFmtId="0" fontId="21" fillId="2" borderId="26" xfId="0"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0" xfId="0" applyFont="1" applyAlignment="1">
      <alignment horizontal="center" vertical="center"/>
    </xf>
    <xf numFmtId="0" fontId="26" fillId="0" borderId="0" xfId="0" applyFont="1"/>
    <xf numFmtId="0" fontId="24" fillId="5" borderId="45" xfId="0" applyFont="1" applyFill="1" applyBorder="1" applyAlignment="1">
      <alignment horizontal="center" vertical="center" wrapText="1"/>
    </xf>
    <xf numFmtId="0" fontId="24" fillId="5" borderId="34" xfId="0" applyFont="1" applyFill="1" applyBorder="1" applyAlignment="1">
      <alignment horizontal="center" vertical="center" wrapText="1"/>
    </xf>
    <xf numFmtId="0" fontId="30" fillId="5" borderId="46" xfId="0" applyFont="1" applyFill="1" applyBorder="1" applyAlignment="1">
      <alignment horizontal="center" vertical="center"/>
    </xf>
    <xf numFmtId="0" fontId="24" fillId="5" borderId="32" xfId="0" applyFont="1" applyFill="1" applyBorder="1" applyAlignment="1">
      <alignment horizontal="center" vertical="center"/>
    </xf>
    <xf numFmtId="0" fontId="24" fillId="6" borderId="30" xfId="0" applyFont="1" applyFill="1" applyBorder="1" applyAlignment="1">
      <alignment horizontal="center" vertical="center"/>
    </xf>
    <xf numFmtId="0" fontId="24" fillId="6" borderId="39" xfId="0" applyFont="1" applyFill="1" applyBorder="1" applyAlignment="1">
      <alignment vertical="center" wrapText="1"/>
    </xf>
    <xf numFmtId="0" fontId="31" fillId="5" borderId="37" xfId="0" applyFont="1" applyFill="1" applyBorder="1" applyAlignment="1">
      <alignment horizontal="center" vertical="center"/>
    </xf>
    <xf numFmtId="0" fontId="26" fillId="0" borderId="10" xfId="0" applyFont="1" applyBorder="1" applyAlignment="1">
      <alignment horizontal="center" vertical="center"/>
    </xf>
    <xf numFmtId="0" fontId="26" fillId="0" borderId="58" xfId="0" applyFont="1" applyBorder="1" applyAlignment="1">
      <alignment vertical="center"/>
    </xf>
    <xf numFmtId="0" fontId="31" fillId="5" borderId="33" xfId="0" applyFont="1" applyFill="1" applyBorder="1" applyAlignment="1">
      <alignment horizontal="center" vertical="center"/>
    </xf>
    <xf numFmtId="0" fontId="26" fillId="0" borderId="53" xfId="0" applyFont="1" applyBorder="1" applyAlignment="1">
      <alignment vertical="center"/>
    </xf>
    <xf numFmtId="0" fontId="32" fillId="5" borderId="60" xfId="0" applyFont="1" applyFill="1" applyBorder="1" applyAlignment="1">
      <alignment horizontal="center" vertical="center"/>
    </xf>
    <xf numFmtId="0" fontId="33" fillId="0" borderId="0" xfId="0" applyFont="1"/>
    <xf numFmtId="0" fontId="24" fillId="5" borderId="37" xfId="0" applyFont="1" applyFill="1" applyBorder="1" applyAlignment="1">
      <alignment horizontal="center" vertical="center"/>
    </xf>
    <xf numFmtId="0" fontId="24" fillId="4" borderId="48" xfId="0" applyFont="1" applyFill="1" applyBorder="1" applyAlignment="1">
      <alignment horizontal="center" vertical="center" wrapText="1"/>
    </xf>
    <xf numFmtId="0" fontId="24" fillId="4" borderId="41" xfId="0" applyFont="1" applyFill="1" applyBorder="1" applyAlignment="1">
      <alignment horizontal="center" vertical="center" wrapText="1"/>
    </xf>
    <xf numFmtId="0" fontId="24" fillId="4" borderId="29" xfId="0" applyFont="1" applyFill="1" applyBorder="1" applyAlignment="1">
      <alignment horizontal="center" vertical="center" wrapText="1"/>
    </xf>
    <xf numFmtId="0" fontId="24" fillId="4" borderId="26" xfId="0" applyFont="1" applyFill="1" applyBorder="1" applyAlignment="1">
      <alignment horizontal="center" vertical="center" wrapText="1"/>
    </xf>
    <xf numFmtId="0" fontId="26" fillId="0" borderId="29" xfId="0" applyFont="1" applyBorder="1" applyAlignment="1">
      <alignment vertical="center"/>
    </xf>
    <xf numFmtId="0" fontId="26" fillId="0" borderId="26" xfId="0" applyFont="1" applyBorder="1" applyAlignment="1">
      <alignment vertical="center"/>
    </xf>
    <xf numFmtId="0" fontId="24" fillId="6" borderId="31" xfId="0" applyFont="1" applyFill="1" applyBorder="1" applyAlignment="1">
      <alignment vertical="center" wrapText="1"/>
    </xf>
    <xf numFmtId="0" fontId="26" fillId="0" borderId="41" xfId="0" applyFont="1" applyBorder="1" applyAlignment="1">
      <alignment vertical="center"/>
    </xf>
    <xf numFmtId="0" fontId="26" fillId="5" borderId="37" xfId="0" applyFont="1" applyFill="1" applyBorder="1" applyAlignment="1">
      <alignment horizontal="center" vertical="center"/>
    </xf>
    <xf numFmtId="0" fontId="26" fillId="5" borderId="40" xfId="0" applyFont="1" applyFill="1" applyBorder="1" applyAlignment="1">
      <alignment horizontal="center" vertical="center"/>
    </xf>
    <xf numFmtId="0" fontId="26" fillId="0" borderId="12" xfId="0" applyFont="1" applyBorder="1" applyAlignment="1">
      <alignment horizontal="center" vertical="center"/>
    </xf>
    <xf numFmtId="0" fontId="26" fillId="0" borderId="63" xfId="0" applyFont="1" applyBorder="1" applyAlignment="1">
      <alignment horizontal="center" vertical="center"/>
    </xf>
    <xf numFmtId="0" fontId="26" fillId="0" borderId="62" xfId="0" applyFont="1" applyBorder="1" applyAlignment="1">
      <alignment vertical="center"/>
    </xf>
    <xf numFmtId="0" fontId="35" fillId="0" borderId="3" xfId="0" applyFont="1" applyBorder="1" applyAlignment="1">
      <alignment horizontal="center" vertical="center" wrapText="1"/>
    </xf>
    <xf numFmtId="0" fontId="35" fillId="0" borderId="2" xfId="0" applyFont="1" applyBorder="1" applyAlignment="1">
      <alignment horizontal="center" vertical="center" wrapText="1"/>
    </xf>
    <xf numFmtId="0" fontId="26" fillId="0" borderId="29" xfId="0" applyFont="1" applyBorder="1"/>
    <xf numFmtId="0" fontId="26" fillId="0" borderId="1" xfId="0" applyFont="1" applyBorder="1" applyAlignment="1">
      <alignment horizontal="center" vertical="center"/>
    </xf>
    <xf numFmtId="0" fontId="24" fillId="7" borderId="25" xfId="0" applyFont="1" applyFill="1" applyBorder="1" applyAlignment="1">
      <alignment horizontal="center" vertical="center"/>
    </xf>
    <xf numFmtId="0" fontId="37" fillId="0" borderId="26" xfId="0" applyFont="1" applyBorder="1" applyAlignment="1">
      <alignment horizontal="center" vertical="center"/>
    </xf>
    <xf numFmtId="0" fontId="7" fillId="0" borderId="10" xfId="0" applyFont="1" applyBorder="1" applyAlignment="1">
      <alignment horizontal="left" vertical="top" wrapText="1"/>
    </xf>
    <xf numFmtId="0" fontId="7" fillId="0" borderId="25" xfId="0" applyFont="1" applyBorder="1" applyAlignment="1">
      <alignment horizontal="left" vertical="top" wrapText="1"/>
    </xf>
    <xf numFmtId="0" fontId="2" fillId="5" borderId="21" xfId="0" applyFont="1" applyFill="1" applyBorder="1" applyAlignment="1">
      <alignment horizontal="center" vertical="center" wrapText="1"/>
    </xf>
    <xf numFmtId="0" fontId="9" fillId="0" borderId="3" xfId="0" applyFont="1" applyBorder="1" applyAlignment="1">
      <alignment horizontal="left" vertical="top" wrapText="1"/>
    </xf>
    <xf numFmtId="0" fontId="14" fillId="0" borderId="3" xfId="0" applyFont="1" applyBorder="1" applyAlignment="1">
      <alignment horizontal="left" vertical="top" wrapText="1"/>
    </xf>
    <xf numFmtId="0" fontId="37" fillId="5" borderId="32" xfId="0" applyFont="1" applyFill="1" applyBorder="1" applyAlignment="1">
      <alignment horizontal="center" vertical="center"/>
    </xf>
    <xf numFmtId="0" fontId="27" fillId="5" borderId="11" xfId="0" applyFont="1" applyFill="1" applyBorder="1" applyAlignment="1">
      <alignment horizontal="center" vertical="center" wrapText="1"/>
    </xf>
    <xf numFmtId="0" fontId="37" fillId="5" borderId="30" xfId="0" applyFont="1" applyFill="1" applyBorder="1" applyAlignment="1">
      <alignment horizontal="center" vertical="center" wrapText="1"/>
    </xf>
    <xf numFmtId="0" fontId="27" fillId="5" borderId="21" xfId="0" applyFont="1" applyFill="1" applyBorder="1" applyAlignment="1">
      <alignment horizontal="center" vertical="center" wrapText="1"/>
    </xf>
    <xf numFmtId="0" fontId="37" fillId="5" borderId="31" xfId="0" applyFont="1" applyFill="1" applyBorder="1" applyAlignment="1">
      <alignment horizontal="center" vertical="center"/>
    </xf>
    <xf numFmtId="0" fontId="25" fillId="0" borderId="0" xfId="0" applyFont="1"/>
    <xf numFmtId="0" fontId="1" fillId="5" borderId="32" xfId="0" applyFont="1" applyFill="1" applyBorder="1" applyAlignment="1">
      <alignment horizontal="center" vertical="center" wrapText="1"/>
    </xf>
    <xf numFmtId="0" fontId="10" fillId="0" borderId="3" xfId="0" applyFont="1" applyBorder="1" applyAlignment="1">
      <alignment horizontal="center" vertical="center" wrapText="1"/>
    </xf>
    <xf numFmtId="0" fontId="41" fillId="0" borderId="3" xfId="0" applyFont="1" applyBorder="1" applyAlignment="1">
      <alignment horizontal="center" vertical="center" wrapText="1"/>
    </xf>
    <xf numFmtId="0" fontId="1" fillId="0" borderId="41" xfId="0" applyFont="1" applyBorder="1" applyAlignment="1">
      <alignment horizontal="center" vertical="top" wrapText="1"/>
    </xf>
    <xf numFmtId="0" fontId="7" fillId="0" borderId="12" xfId="0" applyFont="1" applyBorder="1" applyAlignment="1">
      <alignment horizontal="left" vertical="top" wrapText="1"/>
    </xf>
    <xf numFmtId="0" fontId="7" fillId="0" borderId="41" xfId="0" applyFont="1" applyBorder="1" applyAlignment="1">
      <alignment horizontal="center" vertical="top" wrapText="1"/>
    </xf>
    <xf numFmtId="0" fontId="7" fillId="0" borderId="0" xfId="0" applyFont="1" applyAlignment="1">
      <alignment vertical="top" wrapText="1"/>
    </xf>
    <xf numFmtId="0" fontId="41" fillId="6" borderId="10"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10" fillId="0" borderId="21" xfId="0" applyFont="1" applyBorder="1" applyAlignment="1">
      <alignment horizontal="center" vertical="center" wrapText="1"/>
    </xf>
    <xf numFmtId="0" fontId="7" fillId="0" borderId="10" xfId="0" applyFont="1" applyBorder="1" applyAlignment="1">
      <alignment vertical="top" wrapText="1"/>
    </xf>
    <xf numFmtId="0" fontId="0" fillId="6" borderId="15" xfId="0" applyFill="1" applyBorder="1" applyAlignment="1">
      <alignment horizontal="left" vertical="center" wrapText="1"/>
    </xf>
    <xf numFmtId="0" fontId="10" fillId="6" borderId="61" xfId="0" applyFont="1" applyFill="1" applyBorder="1" applyAlignment="1">
      <alignment horizontal="center" vertical="center" wrapText="1"/>
    </xf>
    <xf numFmtId="0" fontId="7" fillId="0" borderId="12" xfId="0" applyFont="1" applyBorder="1" applyAlignment="1">
      <alignment vertical="top" wrapText="1"/>
    </xf>
    <xf numFmtId="0" fontId="10" fillId="0" borderId="18" xfId="0" applyFont="1" applyBorder="1" applyAlignment="1">
      <alignment horizontal="center" vertical="center" wrapText="1"/>
    </xf>
    <xf numFmtId="0" fontId="43" fillId="6" borderId="10"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44" fillId="0" borderId="10" xfId="0" applyFont="1" applyBorder="1" applyAlignment="1">
      <alignment horizontal="left" vertical="top" wrapText="1"/>
    </xf>
    <xf numFmtId="0" fontId="45" fillId="0" borderId="3" xfId="0" applyFont="1" applyBorder="1" applyAlignment="1">
      <alignment horizontal="center" vertical="center" wrapText="1"/>
    </xf>
    <xf numFmtId="0" fontId="44" fillId="0" borderId="25" xfId="0" applyFont="1" applyBorder="1" applyAlignment="1">
      <alignment horizontal="left" vertical="top" wrapText="1"/>
    </xf>
    <xf numFmtId="0" fontId="45" fillId="0" borderId="21" xfId="0" applyFont="1" applyBorder="1" applyAlignment="1">
      <alignment horizontal="center" vertical="center" wrapText="1"/>
    </xf>
    <xf numFmtId="0" fontId="1" fillId="7" borderId="25" xfId="0" applyFont="1" applyFill="1" applyBorder="1" applyAlignment="1">
      <alignment horizontal="center" vertical="center"/>
    </xf>
    <xf numFmtId="0" fontId="10" fillId="0" borderId="26" xfId="0" applyFont="1" applyBorder="1" applyAlignment="1">
      <alignment horizontal="center" vertical="center"/>
    </xf>
    <xf numFmtId="0" fontId="8" fillId="0" borderId="0" xfId="0" applyFont="1" applyAlignment="1">
      <alignment vertical="top" wrapText="1"/>
    </xf>
    <xf numFmtId="0" fontId="47" fillId="0" borderId="0" xfId="0" applyFont="1"/>
    <xf numFmtId="0" fontId="22" fillId="5" borderId="32" xfId="0" applyFont="1" applyFill="1" applyBorder="1" applyAlignment="1">
      <alignment horizontal="center" vertical="center"/>
    </xf>
    <xf numFmtId="0" fontId="22" fillId="6" borderId="30" xfId="0" applyFont="1" applyFill="1" applyBorder="1" applyAlignment="1">
      <alignment horizontal="center" vertical="center"/>
    </xf>
    <xf numFmtId="0" fontId="22" fillId="6" borderId="39" xfId="0" applyFont="1" applyFill="1" applyBorder="1" applyAlignment="1">
      <alignment vertical="center" wrapText="1"/>
    </xf>
    <xf numFmtId="0" fontId="34" fillId="5" borderId="37" xfId="0" applyFont="1" applyFill="1" applyBorder="1" applyAlignment="1">
      <alignment horizontal="center" vertical="center"/>
    </xf>
    <xf numFmtId="0" fontId="35" fillId="0" borderId="10" xfId="0" applyFont="1" applyBorder="1" applyAlignment="1">
      <alignment horizontal="center" vertical="center"/>
    </xf>
    <xf numFmtId="0" fontId="35" fillId="0" borderId="58" xfId="0" applyFont="1" applyBorder="1" applyAlignment="1">
      <alignment vertical="center"/>
    </xf>
    <xf numFmtId="0" fontId="34" fillId="5" borderId="33" xfId="0" applyFont="1" applyFill="1" applyBorder="1" applyAlignment="1">
      <alignment horizontal="center" vertical="center"/>
    </xf>
    <xf numFmtId="0" fontId="35" fillId="0" borderId="25" xfId="0" applyFont="1" applyBorder="1" applyAlignment="1">
      <alignment horizontal="center" vertical="center"/>
    </xf>
    <xf numFmtId="0" fontId="35" fillId="0" borderId="53" xfId="0" applyFont="1" applyBorder="1" applyAlignment="1">
      <alignment vertical="center"/>
    </xf>
    <xf numFmtId="0" fontId="9" fillId="5" borderId="37" xfId="0" applyFont="1" applyFill="1" applyBorder="1" applyAlignment="1">
      <alignment horizontal="center" vertical="center"/>
    </xf>
    <xf numFmtId="0" fontId="48" fillId="0" borderId="10" xfId="0" applyFont="1" applyBorder="1" applyAlignment="1">
      <alignment horizontal="center" vertical="center"/>
    </xf>
    <xf numFmtId="0" fontId="49" fillId="6" borderId="48" xfId="0" applyFont="1" applyFill="1" applyBorder="1" applyAlignment="1">
      <alignment horizontal="center" vertical="center" wrapText="1"/>
    </xf>
    <xf numFmtId="0" fontId="9" fillId="5" borderId="36" xfId="0" applyFont="1" applyFill="1" applyBorder="1" applyAlignment="1">
      <alignment horizontal="center" vertical="center"/>
    </xf>
    <xf numFmtId="0" fontId="9" fillId="5" borderId="49" xfId="0" applyFont="1" applyFill="1" applyBorder="1" applyAlignment="1">
      <alignment horizontal="center" vertical="center"/>
    </xf>
    <xf numFmtId="0" fontId="50" fillId="5" borderId="60" xfId="0" applyFont="1" applyFill="1" applyBorder="1" applyAlignment="1">
      <alignment horizontal="center" vertical="center"/>
    </xf>
    <xf numFmtId="0" fontId="22" fillId="6" borderId="34" xfId="0" applyFont="1" applyFill="1" applyBorder="1" applyAlignment="1">
      <alignment horizontal="center" vertical="center"/>
    </xf>
    <xf numFmtId="0" fontId="22" fillId="4" borderId="31" xfId="0" applyFont="1" applyFill="1" applyBorder="1" applyAlignment="1">
      <alignment vertical="center" wrapText="1"/>
    </xf>
    <xf numFmtId="0" fontId="51" fillId="5" borderId="36" xfId="0" applyFont="1" applyFill="1" applyBorder="1" applyAlignment="1">
      <alignment horizontal="center" vertical="center"/>
    </xf>
    <xf numFmtId="0" fontId="22" fillId="4" borderId="48" xfId="0" applyFont="1" applyFill="1" applyBorder="1" applyAlignment="1">
      <alignment vertical="center" wrapText="1"/>
    </xf>
    <xf numFmtId="0" fontId="51" fillId="5" borderId="60" xfId="0" applyFont="1" applyFill="1" applyBorder="1" applyAlignment="1">
      <alignment horizontal="center" vertical="center"/>
    </xf>
    <xf numFmtId="0" fontId="22" fillId="4" borderId="26" xfId="0" applyFont="1" applyFill="1" applyBorder="1" applyAlignment="1">
      <alignment vertical="center" wrapText="1"/>
    </xf>
    <xf numFmtId="0" fontId="22" fillId="5" borderId="37" xfId="0" applyFont="1" applyFill="1" applyBorder="1" applyAlignment="1">
      <alignment horizontal="center" vertical="center"/>
    </xf>
    <xf numFmtId="0" fontId="22" fillId="4" borderId="31" xfId="0" applyFont="1" applyFill="1" applyBorder="1" applyAlignment="1">
      <alignment horizontal="center" vertical="center" wrapText="1"/>
    </xf>
    <xf numFmtId="0" fontId="51" fillId="5" borderId="37" xfId="0" applyFont="1" applyFill="1" applyBorder="1" applyAlignment="1">
      <alignment horizontal="center" vertical="center"/>
    </xf>
    <xf numFmtId="0" fontId="34" fillId="0" borderId="10" xfId="0" applyFont="1" applyBorder="1" applyAlignment="1">
      <alignment horizontal="center" vertical="center"/>
    </xf>
    <xf numFmtId="0" fontId="22" fillId="4" borderId="48" xfId="0" applyFont="1" applyFill="1" applyBorder="1" applyAlignment="1">
      <alignment horizontal="center" vertical="center" wrapText="1"/>
    </xf>
    <xf numFmtId="0" fontId="22" fillId="4" borderId="41" xfId="0" applyFont="1" applyFill="1" applyBorder="1" applyAlignment="1">
      <alignment horizontal="center" vertical="center" wrapText="1"/>
    </xf>
    <xf numFmtId="0" fontId="22" fillId="4" borderId="29" xfId="0" applyFont="1" applyFill="1" applyBorder="1" applyAlignment="1">
      <alignment horizontal="center" vertical="center" wrapText="1"/>
    </xf>
    <xf numFmtId="0" fontId="35" fillId="0" borderId="10" xfId="0" applyFont="1" applyBorder="1" applyAlignment="1">
      <alignment horizontal="center" vertical="center" wrapText="1"/>
    </xf>
    <xf numFmtId="0" fontId="35" fillId="0" borderId="29" xfId="0" applyFont="1" applyBorder="1" applyAlignment="1">
      <alignment vertical="center"/>
    </xf>
    <xf numFmtId="0" fontId="35" fillId="0" borderId="26" xfId="0" applyFont="1" applyBorder="1" applyAlignment="1">
      <alignment vertical="center"/>
    </xf>
    <xf numFmtId="0" fontId="22" fillId="6" borderId="31" xfId="0" applyFont="1" applyFill="1" applyBorder="1" applyAlignment="1">
      <alignment vertical="center" wrapText="1"/>
    </xf>
    <xf numFmtId="0" fontId="35" fillId="0" borderId="41" xfId="0" applyFont="1" applyBorder="1" applyAlignment="1">
      <alignment vertical="center"/>
    </xf>
    <xf numFmtId="0" fontId="52" fillId="0" borderId="3" xfId="0" applyFont="1" applyBorder="1" applyAlignment="1">
      <alignment horizontal="left" vertical="top" wrapText="1"/>
    </xf>
    <xf numFmtId="0" fontId="35" fillId="0" borderId="0" xfId="0" applyFont="1" applyAlignment="1">
      <alignment horizontal="center" vertical="center"/>
    </xf>
    <xf numFmtId="0" fontId="35" fillId="0" borderId="0" xfId="0" applyFont="1"/>
    <xf numFmtId="0" fontId="22" fillId="5" borderId="45" xfId="0" applyFont="1" applyFill="1" applyBorder="1" applyAlignment="1">
      <alignment horizontal="center" vertical="center" wrapText="1"/>
    </xf>
    <xf numFmtId="0" fontId="22" fillId="5" borderId="34" xfId="0" applyFont="1" applyFill="1" applyBorder="1" applyAlignment="1">
      <alignment horizontal="center" vertical="center" wrapText="1"/>
    </xf>
    <xf numFmtId="0" fontId="36" fillId="5" borderId="46" xfId="0" applyFont="1" applyFill="1" applyBorder="1" applyAlignment="1">
      <alignment horizontal="center" vertical="center"/>
    </xf>
    <xf numFmtId="0" fontId="22" fillId="4" borderId="46" xfId="0" applyFont="1" applyFill="1" applyBorder="1" applyAlignment="1">
      <alignment horizontal="center" vertical="center" wrapText="1"/>
    </xf>
    <xf numFmtId="0" fontId="35" fillId="5" borderId="37" xfId="0" applyFont="1" applyFill="1" applyBorder="1" applyAlignment="1">
      <alignment horizontal="center" vertical="center"/>
    </xf>
    <xf numFmtId="0" fontId="35" fillId="5" borderId="40" xfId="0" applyFont="1" applyFill="1" applyBorder="1" applyAlignment="1">
      <alignment horizontal="center" vertical="center"/>
    </xf>
    <xf numFmtId="0" fontId="35" fillId="0" borderId="12" xfId="0" applyFont="1" applyBorder="1" applyAlignment="1">
      <alignment horizontal="center" vertical="center"/>
    </xf>
    <xf numFmtId="0" fontId="35" fillId="0" borderId="63" xfId="0" applyFont="1" applyBorder="1" applyAlignment="1">
      <alignment horizontal="center" vertical="center"/>
    </xf>
    <xf numFmtId="0" fontId="35" fillId="0" borderId="62" xfId="0" applyFont="1" applyBorder="1" applyAlignment="1">
      <alignment vertical="center"/>
    </xf>
    <xf numFmtId="0" fontId="48" fillId="0" borderId="0" xfId="0" applyFont="1"/>
    <xf numFmtId="0" fontId="27" fillId="5" borderId="45" xfId="0" applyFont="1" applyFill="1" applyBorder="1" applyAlignment="1">
      <alignment horizontal="center" vertical="center" wrapText="1"/>
    </xf>
    <xf numFmtId="0" fontId="27" fillId="5" borderId="34" xfId="0" applyFont="1" applyFill="1" applyBorder="1" applyAlignment="1">
      <alignment horizontal="center" vertical="center" wrapText="1"/>
    </xf>
    <xf numFmtId="0" fontId="27" fillId="5" borderId="46" xfId="0" applyFont="1" applyFill="1" applyBorder="1" applyAlignment="1">
      <alignment horizontal="center" vertical="center"/>
    </xf>
    <xf numFmtId="0" fontId="58" fillId="0" borderId="0" xfId="0" applyFont="1"/>
    <xf numFmtId="0" fontId="22" fillId="4" borderId="46" xfId="0" applyFont="1" applyFill="1" applyBorder="1" applyAlignment="1">
      <alignment vertical="center" wrapText="1"/>
    </xf>
    <xf numFmtId="0" fontId="22" fillId="4" borderId="29" xfId="0" applyFont="1" applyFill="1" applyBorder="1" applyAlignment="1">
      <alignment vertical="center" wrapText="1"/>
    </xf>
    <xf numFmtId="0" fontId="22" fillId="6" borderId="46"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16" fillId="5" borderId="30" xfId="0" applyFont="1" applyFill="1" applyBorder="1" applyAlignment="1">
      <alignment horizontal="left" vertical="center" wrapText="1"/>
    </xf>
    <xf numFmtId="0" fontId="15" fillId="5" borderId="27" xfId="0" applyFont="1" applyFill="1" applyBorder="1" applyAlignment="1">
      <alignment horizontal="center" vertical="center" wrapText="1"/>
    </xf>
    <xf numFmtId="0" fontId="15" fillId="5" borderId="28"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15" fillId="5" borderId="0" xfId="0" applyFont="1" applyFill="1" applyAlignment="1">
      <alignment horizontal="center" vertical="center" wrapText="1"/>
    </xf>
    <xf numFmtId="0" fontId="15" fillId="5" borderId="23"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6" fillId="5" borderId="10" xfId="0" applyFont="1" applyFill="1" applyBorder="1" applyAlignment="1">
      <alignment horizontal="left" vertical="center" wrapText="1"/>
    </xf>
    <xf numFmtId="0" fontId="16" fillId="5" borderId="25"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9" fillId="6" borderId="8" xfId="0" applyFont="1" applyFill="1" applyBorder="1" applyAlignment="1">
      <alignment horizontal="left" vertical="center" wrapText="1"/>
    </xf>
    <xf numFmtId="0" fontId="19" fillId="6" borderId="9" xfId="0" applyFont="1" applyFill="1" applyBorder="1" applyAlignment="1">
      <alignment horizontal="left" vertical="center" wrapText="1"/>
    </xf>
    <xf numFmtId="0" fontId="19" fillId="6" borderId="11" xfId="0" applyFont="1" applyFill="1" applyBorder="1" applyAlignment="1">
      <alignment horizontal="left"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8" fillId="0" borderId="19" xfId="0" applyFont="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19" fillId="6" borderId="57" xfId="0" applyFont="1" applyFill="1" applyBorder="1" applyAlignment="1">
      <alignment horizontal="left" vertical="center" wrapText="1"/>
    </xf>
    <xf numFmtId="0" fontId="19" fillId="6" borderId="4"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48" xfId="0" applyFont="1" applyFill="1" applyBorder="1" applyAlignment="1">
      <alignment horizontal="center" vertical="center" wrapText="1"/>
    </xf>
    <xf numFmtId="0" fontId="19" fillId="6" borderId="30" xfId="0" applyFont="1" applyFill="1" applyBorder="1" applyAlignment="1">
      <alignment horizontal="left" vertical="center" wrapText="1"/>
    </xf>
    <xf numFmtId="0" fontId="19" fillId="6" borderId="30" xfId="0" applyFont="1" applyFill="1" applyBorder="1" applyAlignment="1">
      <alignment horizontal="left" vertical="center"/>
    </xf>
    <xf numFmtId="0" fontId="0" fillId="0" borderId="30" xfId="0" applyBorder="1" applyAlignment="1">
      <alignment horizontal="center" vertical="center"/>
    </xf>
    <xf numFmtId="0" fontId="0" fillId="0" borderId="25" xfId="0" applyBorder="1" applyAlignment="1">
      <alignment horizontal="center" vertical="center"/>
    </xf>
    <xf numFmtId="0" fontId="19" fillId="6" borderId="15" xfId="0" applyFont="1" applyFill="1" applyBorder="1" applyAlignment="1">
      <alignment horizontal="left" vertical="center" wrapText="1"/>
    </xf>
    <xf numFmtId="0" fontId="0" fillId="0" borderId="14" xfId="0" applyBorder="1" applyAlignment="1">
      <alignment horizontal="center" vertical="center"/>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9" fillId="6" borderId="10"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7" fillId="0" borderId="10" xfId="0" applyFont="1" applyBorder="1" applyAlignment="1">
      <alignment horizontal="left" vertical="top" wrapText="1"/>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7" fillId="0" borderId="25" xfId="0" applyFont="1" applyBorder="1" applyAlignment="1">
      <alignment horizontal="left" vertical="top"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22" fillId="3" borderId="37" xfId="0" applyFont="1" applyFill="1" applyBorder="1" applyAlignment="1">
      <alignment horizontal="center" vertical="center" wrapText="1"/>
    </xf>
    <xf numFmtId="0" fontId="22" fillId="3" borderId="29" xfId="0" applyFont="1" applyFill="1" applyBorder="1" applyAlignment="1">
      <alignment horizontal="center" vertical="center" wrapText="1"/>
    </xf>
    <xf numFmtId="0" fontId="21" fillId="2" borderId="27" xfId="0" applyFont="1" applyFill="1" applyBorder="1" applyAlignment="1">
      <alignment horizontal="center" vertical="center" wrapText="1"/>
    </xf>
    <xf numFmtId="0" fontId="21" fillId="2" borderId="28" xfId="0" applyFont="1" applyFill="1" applyBorder="1" applyAlignment="1">
      <alignment horizontal="center" vertical="center"/>
    </xf>
    <xf numFmtId="0" fontId="21" fillId="2" borderId="55" xfId="0" applyFont="1" applyFill="1" applyBorder="1" applyAlignment="1">
      <alignment horizontal="center" vertical="center"/>
    </xf>
    <xf numFmtId="0" fontId="22" fillId="3" borderId="32" xfId="0" applyFont="1" applyFill="1" applyBorder="1" applyAlignment="1">
      <alignment horizontal="center" vertical="center" wrapText="1"/>
    </xf>
    <xf numFmtId="0" fontId="22" fillId="3" borderId="31" xfId="0" applyFont="1" applyFill="1" applyBorder="1" applyAlignment="1">
      <alignment horizontal="center" vertical="center" wrapText="1"/>
    </xf>
    <xf numFmtId="0" fontId="22" fillId="3" borderId="33" xfId="0" applyFont="1" applyFill="1" applyBorder="1" applyAlignment="1">
      <alignment horizontal="center" vertical="center" wrapText="1"/>
    </xf>
    <xf numFmtId="0" fontId="22" fillId="3" borderId="26" xfId="0" applyFont="1" applyFill="1" applyBorder="1" applyAlignment="1">
      <alignment horizontal="center" vertical="center" wrapText="1"/>
    </xf>
    <xf numFmtId="0" fontId="23" fillId="4" borderId="11" xfId="0" applyFont="1" applyFill="1" applyBorder="1" applyAlignment="1">
      <alignment horizontal="left" vertical="center" wrapText="1"/>
    </xf>
    <xf numFmtId="0" fontId="23" fillId="4" borderId="30" xfId="0" applyFont="1" applyFill="1" applyBorder="1" applyAlignment="1">
      <alignment horizontal="left" vertical="center" wrapText="1"/>
    </xf>
    <xf numFmtId="0" fontId="23" fillId="4" borderId="31" xfId="0" applyFont="1" applyFill="1" applyBorder="1" applyAlignment="1">
      <alignment horizontal="left" vertical="center" wrapText="1"/>
    </xf>
    <xf numFmtId="0" fontId="21" fillId="2" borderId="23" xfId="0" applyFont="1" applyFill="1" applyBorder="1" applyAlignment="1">
      <alignment horizontal="center" vertical="center" wrapText="1"/>
    </xf>
    <xf numFmtId="0" fontId="21" fillId="2" borderId="24" xfId="0" applyFont="1" applyFill="1" applyBorder="1" applyAlignment="1">
      <alignment horizontal="center" vertical="center" wrapText="1"/>
    </xf>
    <xf numFmtId="0" fontId="21" fillId="2" borderId="54" xfId="0" applyFont="1" applyFill="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28" fillId="5" borderId="10" xfId="0" applyFont="1" applyFill="1" applyBorder="1" applyAlignment="1">
      <alignment horizontal="left" vertical="center" wrapText="1"/>
    </xf>
    <xf numFmtId="0" fontId="26" fillId="0" borderId="10" xfId="0" applyFont="1" applyBorder="1" applyAlignment="1">
      <alignment horizontal="center" vertical="center" wrapText="1"/>
    </xf>
    <xf numFmtId="0" fontId="26" fillId="0" borderId="29" xfId="0" applyFont="1" applyBorder="1" applyAlignment="1">
      <alignment horizontal="center" vertical="center" wrapText="1"/>
    </xf>
    <xf numFmtId="0" fontId="28" fillId="5" borderId="25" xfId="0" applyFont="1" applyFill="1" applyBorder="1" applyAlignment="1">
      <alignment horizontal="left" vertical="center" wrapText="1"/>
    </xf>
    <xf numFmtId="0" fontId="26" fillId="0" borderId="25" xfId="0" applyFont="1" applyBorder="1" applyAlignment="1">
      <alignment horizontal="center" vertical="center" wrapText="1"/>
    </xf>
    <xf numFmtId="0" fontId="26" fillId="0" borderId="26" xfId="0" applyFont="1" applyBorder="1" applyAlignment="1">
      <alignment horizontal="center" vertical="center" wrapText="1"/>
    </xf>
    <xf numFmtId="0" fontId="24" fillId="0" borderId="36" xfId="0" applyFont="1" applyBorder="1" applyAlignment="1">
      <alignment horizontal="left" vertical="center" wrapText="1"/>
    </xf>
    <xf numFmtId="0" fontId="24" fillId="0" borderId="15" xfId="0" applyFont="1" applyBorder="1" applyAlignment="1">
      <alignment horizontal="left" vertical="center" wrapText="1"/>
    </xf>
    <xf numFmtId="0" fontId="24" fillId="0" borderId="37" xfId="0" applyFont="1" applyBorder="1" applyAlignment="1">
      <alignment horizontal="left" vertical="center" wrapText="1"/>
    </xf>
    <xf numFmtId="0" fontId="24" fillId="0" borderId="10" xfId="0" applyFont="1" applyBorder="1" applyAlignment="1">
      <alignment horizontal="left" vertical="center" wrapText="1"/>
    </xf>
    <xf numFmtId="0" fontId="24" fillId="0" borderId="33" xfId="0" applyFont="1" applyBorder="1" applyAlignment="1">
      <alignment horizontal="left" vertical="center"/>
    </xf>
    <xf numFmtId="0" fontId="24" fillId="0" borderId="25" xfId="0" applyFont="1" applyBorder="1" applyAlignment="1">
      <alignment horizontal="left" vertical="center"/>
    </xf>
    <xf numFmtId="0" fontId="27" fillId="5" borderId="27" xfId="0" applyFont="1" applyFill="1" applyBorder="1" applyAlignment="1">
      <alignment horizontal="center" vertical="center" wrapText="1"/>
    </xf>
    <xf numFmtId="0" fontId="27" fillId="5" borderId="28" xfId="0" applyFont="1" applyFill="1" applyBorder="1" applyAlignment="1">
      <alignment horizontal="center" vertical="center" wrapText="1"/>
    </xf>
    <xf numFmtId="0" fontId="27" fillId="5" borderId="22"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23" xfId="0" applyFont="1" applyFill="1" applyBorder="1" applyAlignment="1">
      <alignment horizontal="center" vertical="center" wrapText="1"/>
    </xf>
    <xf numFmtId="0" fontId="27" fillId="5" borderId="24" xfId="0" applyFont="1" applyFill="1" applyBorder="1" applyAlignment="1">
      <alignment horizontal="center" vertical="center" wrapText="1"/>
    </xf>
    <xf numFmtId="0" fontId="28" fillId="5" borderId="30" xfId="0" applyFont="1" applyFill="1" applyBorder="1" applyAlignment="1">
      <alignment horizontal="left" vertical="center" wrapText="1"/>
    </xf>
    <xf numFmtId="0" fontId="28" fillId="5" borderId="15" xfId="0" applyFont="1" applyFill="1" applyBorder="1" applyAlignment="1">
      <alignment horizontal="left" vertical="center" wrapText="1"/>
    </xf>
    <xf numFmtId="0" fontId="26" fillId="0" borderId="15" xfId="0" applyFont="1" applyBorder="1" applyAlignment="1">
      <alignment horizontal="center" vertical="center" wrapText="1"/>
    </xf>
    <xf numFmtId="0" fontId="26" fillId="0" borderId="56"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26" xfId="0" applyFont="1" applyBorder="1" applyAlignment="1">
      <alignment horizontal="center" vertical="center" wrapText="1"/>
    </xf>
    <xf numFmtId="0" fontId="34" fillId="0" borderId="1" xfId="0" applyFont="1" applyBorder="1" applyAlignment="1">
      <alignment horizontal="left" vertical="center" wrapText="1"/>
    </xf>
    <xf numFmtId="0" fontId="34" fillId="0" borderId="2" xfId="0" applyFont="1" applyBorder="1" applyAlignment="1">
      <alignment horizontal="left" vertical="center" wrapText="1"/>
    </xf>
    <xf numFmtId="0" fontId="9" fillId="0" borderId="10" xfId="0" applyFont="1" applyBorder="1" applyAlignment="1">
      <alignment horizontal="left" vertical="center" wrapText="1"/>
    </xf>
    <xf numFmtId="0" fontId="34" fillId="0" borderId="17" xfId="0" applyFont="1" applyBorder="1" applyAlignment="1">
      <alignment horizontal="left" vertical="center" wrapText="1"/>
    </xf>
    <xf numFmtId="0" fontId="34" fillId="0" borderId="16" xfId="0" applyFont="1" applyBorder="1" applyAlignment="1">
      <alignment horizontal="left" vertical="center" wrapText="1"/>
    </xf>
    <xf numFmtId="0" fontId="34" fillId="0" borderId="18" xfId="0" applyFont="1" applyBorder="1" applyAlignment="1">
      <alignment horizontal="left" vertical="center" wrapText="1"/>
    </xf>
    <xf numFmtId="0" fontId="22" fillId="6" borderId="8" xfId="0" applyFont="1" applyFill="1" applyBorder="1" applyAlignment="1">
      <alignment horizontal="left" vertical="center" wrapText="1"/>
    </xf>
    <xf numFmtId="0" fontId="22" fillId="6" borderId="9" xfId="0" applyFont="1" applyFill="1" applyBorder="1" applyAlignment="1">
      <alignment horizontal="left" vertical="center" wrapText="1"/>
    </xf>
    <xf numFmtId="0" fontId="22" fillId="6" borderId="11" xfId="0" applyFont="1" applyFill="1" applyBorder="1" applyAlignment="1">
      <alignment horizontal="left" vertical="center" wrapText="1"/>
    </xf>
    <xf numFmtId="0" fontId="34" fillId="0" borderId="19" xfId="0" applyFont="1" applyBorder="1" applyAlignment="1">
      <alignment horizontal="left" vertical="center" wrapText="1"/>
    </xf>
    <xf numFmtId="0" fontId="34" fillId="0" borderId="20" xfId="0" applyFont="1" applyBorder="1" applyAlignment="1">
      <alignment horizontal="left" vertical="center" wrapText="1"/>
    </xf>
    <xf numFmtId="0" fontId="21" fillId="2" borderId="28" xfId="0" applyFont="1" applyFill="1" applyBorder="1" applyAlignment="1">
      <alignment horizontal="center" vertical="center" wrapText="1"/>
    </xf>
    <xf numFmtId="0" fontId="21" fillId="2" borderId="55" xfId="0" applyFont="1" applyFill="1" applyBorder="1" applyAlignment="1">
      <alignment horizontal="center" vertical="center" wrapText="1"/>
    </xf>
    <xf numFmtId="0" fontId="23" fillId="4" borderId="21" xfId="0" applyFont="1" applyFill="1" applyBorder="1" applyAlignment="1">
      <alignment horizontal="left" vertical="center" wrapText="1"/>
    </xf>
    <xf numFmtId="0" fontId="23" fillId="4" borderId="25" xfId="0" applyFont="1" applyFill="1" applyBorder="1" applyAlignment="1">
      <alignment horizontal="left" vertical="center" wrapText="1"/>
    </xf>
    <xf numFmtId="0" fontId="23" fillId="4" borderId="26" xfId="0" applyFont="1" applyFill="1" applyBorder="1" applyAlignment="1">
      <alignment horizontal="left" vertical="center" wrapText="1"/>
    </xf>
    <xf numFmtId="0" fontId="23" fillId="4" borderId="3" xfId="0" applyFont="1" applyFill="1" applyBorder="1" applyAlignment="1">
      <alignment horizontal="left" vertical="center" wrapText="1"/>
    </xf>
    <xf numFmtId="0" fontId="23" fillId="4" borderId="10" xfId="0" applyFont="1" applyFill="1" applyBorder="1" applyAlignment="1">
      <alignment horizontal="left" vertical="center" wrapText="1"/>
    </xf>
    <xf numFmtId="0" fontId="23" fillId="4" borderId="29" xfId="0" applyFont="1" applyFill="1" applyBorder="1" applyAlignment="1">
      <alignment horizontal="left" vertical="center" wrapText="1"/>
    </xf>
    <xf numFmtId="0" fontId="9" fillId="0" borderId="17" xfId="0" applyFont="1" applyBorder="1" applyAlignment="1">
      <alignment horizontal="left" vertical="center" wrapText="1"/>
    </xf>
    <xf numFmtId="0" fontId="9" fillId="0" borderId="16" xfId="0" applyFont="1" applyBorder="1" applyAlignment="1">
      <alignment horizontal="left" vertical="center" wrapText="1"/>
    </xf>
    <xf numFmtId="0" fontId="9" fillId="0" borderId="18" xfId="0" applyFont="1" applyBorder="1" applyAlignment="1">
      <alignment horizontal="left" vertical="center" wrapText="1"/>
    </xf>
    <xf numFmtId="0" fontId="21" fillId="2" borderId="24" xfId="0" applyFont="1" applyFill="1" applyBorder="1" applyAlignment="1">
      <alignment horizontal="center" vertical="center"/>
    </xf>
    <xf numFmtId="0" fontId="21" fillId="2" borderId="54" xfId="0" applyFont="1" applyFill="1" applyBorder="1" applyAlignment="1">
      <alignment horizontal="center" vertical="center"/>
    </xf>
    <xf numFmtId="0" fontId="22" fillId="5" borderId="43" xfId="0" applyFont="1" applyFill="1" applyBorder="1" applyAlignment="1">
      <alignment horizontal="center" vertical="center" wrapText="1"/>
    </xf>
    <xf numFmtId="0" fontId="22" fillId="5" borderId="28" xfId="0" applyFont="1" applyFill="1" applyBorder="1" applyAlignment="1">
      <alignment horizontal="center" vertical="center" wrapText="1"/>
    </xf>
    <xf numFmtId="0" fontId="22" fillId="5" borderId="44" xfId="0" applyFont="1" applyFill="1" applyBorder="1" applyAlignment="1">
      <alignment horizontal="center" vertical="center" wrapText="1"/>
    </xf>
    <xf numFmtId="0" fontId="34" fillId="0" borderId="21" xfId="0" applyFont="1" applyBorder="1" applyAlignment="1">
      <alignment horizontal="left" vertical="center" wrapText="1"/>
    </xf>
    <xf numFmtId="0" fontId="34" fillId="0" borderId="3" xfId="0" applyFont="1" applyBorder="1" applyAlignment="1">
      <alignment horizontal="left" vertical="center" wrapText="1"/>
    </xf>
    <xf numFmtId="0" fontId="21" fillId="2" borderId="38"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21" fillId="2" borderId="39" xfId="0" applyFont="1" applyFill="1" applyBorder="1" applyAlignment="1">
      <alignment horizontal="center" vertical="center" wrapText="1"/>
    </xf>
    <xf numFmtId="0" fontId="24" fillId="0" borderId="13" xfId="0" applyFont="1" applyBorder="1" applyAlignment="1">
      <alignment horizontal="left" vertical="center" wrapText="1"/>
    </xf>
    <xf numFmtId="0" fontId="24" fillId="0" borderId="7" xfId="0" applyFont="1" applyBorder="1" applyAlignment="1">
      <alignment horizontal="left" vertical="center" wrapText="1"/>
    </xf>
    <xf numFmtId="0" fontId="24" fillId="0" borderId="6" xfId="0" applyFont="1" applyBorder="1" applyAlignment="1">
      <alignment horizontal="left" vertical="center" wrapText="1"/>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6" xfId="0" applyFont="1" applyBorder="1" applyAlignment="1">
      <alignment horizontal="left" vertical="center" wrapText="1"/>
    </xf>
    <xf numFmtId="0" fontId="25" fillId="0" borderId="18" xfId="0" applyFont="1" applyBorder="1" applyAlignment="1">
      <alignment horizontal="left" vertical="center" wrapText="1"/>
    </xf>
    <xf numFmtId="0" fontId="57" fillId="4" borderId="21" xfId="0" applyFont="1" applyFill="1" applyBorder="1" applyAlignment="1">
      <alignment horizontal="left" vertical="center" wrapText="1"/>
    </xf>
    <xf numFmtId="0" fontId="57" fillId="4" borderId="25" xfId="0" applyFont="1" applyFill="1" applyBorder="1" applyAlignment="1">
      <alignment horizontal="left" vertical="center" wrapText="1"/>
    </xf>
    <xf numFmtId="0" fontId="57" fillId="4" borderId="26" xfId="0" applyFont="1" applyFill="1" applyBorder="1" applyAlignment="1">
      <alignment horizontal="left" vertical="center" wrapText="1"/>
    </xf>
    <xf numFmtId="0" fontId="36" fillId="2" borderId="27" xfId="0" applyFont="1" applyFill="1" applyBorder="1" applyAlignment="1">
      <alignment horizontal="center" vertical="center" wrapText="1"/>
    </xf>
    <xf numFmtId="0" fontId="36" fillId="2" borderId="28" xfId="0" applyFont="1" applyFill="1" applyBorder="1" applyAlignment="1">
      <alignment horizontal="center" vertical="center" wrapText="1"/>
    </xf>
    <xf numFmtId="0" fontId="36" fillId="2" borderId="55" xfId="0" applyFont="1" applyFill="1" applyBorder="1" applyAlignment="1">
      <alignment horizontal="center" vertical="center" wrapText="1"/>
    </xf>
    <xf numFmtId="0" fontId="57" fillId="4" borderId="11" xfId="0" applyFont="1" applyFill="1" applyBorder="1" applyAlignment="1">
      <alignment horizontal="left" vertical="center" wrapText="1"/>
    </xf>
    <xf numFmtId="0" fontId="57" fillId="4" borderId="30" xfId="0" applyFont="1" applyFill="1" applyBorder="1" applyAlignment="1">
      <alignment horizontal="left" vertical="center" wrapText="1"/>
    </xf>
    <xf numFmtId="0" fontId="57" fillId="4" borderId="31" xfId="0" applyFont="1" applyFill="1" applyBorder="1" applyAlignment="1">
      <alignment horizontal="left" vertical="center" wrapText="1"/>
    </xf>
    <xf numFmtId="0" fontId="57" fillId="4" borderId="3" xfId="0" applyFont="1" applyFill="1" applyBorder="1" applyAlignment="1">
      <alignment horizontal="left" vertical="center" wrapText="1"/>
    </xf>
    <xf numFmtId="0" fontId="57" fillId="4" borderId="10" xfId="0" applyFont="1" applyFill="1" applyBorder="1" applyAlignment="1">
      <alignment horizontal="left" vertical="center" wrapText="1"/>
    </xf>
    <xf numFmtId="0" fontId="57" fillId="4" borderId="29" xfId="0" applyFont="1" applyFill="1" applyBorder="1" applyAlignment="1">
      <alignment horizontal="left" vertical="center" wrapText="1"/>
    </xf>
    <xf numFmtId="0" fontId="36" fillId="2" borderId="23" xfId="0" applyFont="1" applyFill="1" applyBorder="1" applyAlignment="1">
      <alignment horizontal="center" vertical="center" wrapText="1"/>
    </xf>
    <xf numFmtId="0" fontId="36" fillId="2" borderId="24" xfId="0" applyFont="1" applyFill="1" applyBorder="1" applyAlignment="1">
      <alignment horizontal="center" vertical="center"/>
    </xf>
    <xf numFmtId="0" fontId="36" fillId="2" borderId="54" xfId="0" applyFont="1" applyFill="1" applyBorder="1" applyAlignment="1">
      <alignment horizontal="center" vertical="center"/>
    </xf>
    <xf numFmtId="0" fontId="22" fillId="5" borderId="45" xfId="0" applyFont="1" applyFill="1" applyBorder="1" applyAlignment="1">
      <alignment horizontal="center" vertical="center"/>
    </xf>
    <xf numFmtId="0" fontId="22" fillId="5" borderId="49" xfId="0" applyFont="1" applyFill="1" applyBorder="1" applyAlignment="1">
      <alignment horizontal="center" vertical="center"/>
    </xf>
    <xf numFmtId="0" fontId="22" fillId="6" borderId="34" xfId="0" applyFont="1" applyFill="1" applyBorder="1" applyAlignment="1">
      <alignment horizontal="center" vertical="center"/>
    </xf>
    <xf numFmtId="0" fontId="22" fillId="6" borderId="35" xfId="0" applyFont="1" applyFill="1" applyBorder="1" applyAlignment="1">
      <alignment horizontal="center" vertical="center"/>
    </xf>
    <xf numFmtId="0" fontId="22" fillId="4" borderId="46" xfId="0" applyFont="1" applyFill="1" applyBorder="1" applyAlignment="1">
      <alignment horizontal="center" vertical="center" wrapText="1"/>
    </xf>
    <xf numFmtId="0" fontId="22" fillId="4" borderId="47" xfId="0" applyFont="1" applyFill="1" applyBorder="1" applyAlignment="1">
      <alignment horizontal="center" vertical="center" wrapText="1"/>
    </xf>
    <xf numFmtId="0" fontId="36" fillId="2" borderId="38" xfId="0" applyFont="1" applyFill="1" applyBorder="1" applyAlignment="1">
      <alignment horizontal="center" vertical="center" wrapText="1"/>
    </xf>
    <xf numFmtId="0" fontId="36" fillId="2" borderId="9" xfId="0" applyFont="1" applyFill="1" applyBorder="1" applyAlignment="1">
      <alignment horizontal="center" vertical="center" wrapText="1"/>
    </xf>
    <xf numFmtId="0" fontId="36" fillId="2" borderId="39" xfId="0" applyFont="1" applyFill="1" applyBorder="1" applyAlignment="1">
      <alignment horizontal="center" vertical="center" wrapText="1"/>
    </xf>
    <xf numFmtId="0" fontId="58" fillId="0" borderId="1" xfId="0" applyFont="1" applyBorder="1" applyAlignment="1">
      <alignment horizontal="left" vertical="center" wrapText="1"/>
    </xf>
    <xf numFmtId="0" fontId="58" fillId="0" borderId="2" xfId="0" applyFont="1" applyBorder="1" applyAlignment="1">
      <alignment horizontal="left" vertical="center" wrapText="1"/>
    </xf>
    <xf numFmtId="0" fontId="58" fillId="0" borderId="3" xfId="0" applyFont="1" applyBorder="1" applyAlignment="1">
      <alignment horizontal="left" vertical="center" wrapText="1"/>
    </xf>
    <xf numFmtId="0" fontId="58" fillId="0" borderId="17" xfId="0" applyFont="1" applyBorder="1" applyAlignment="1">
      <alignment horizontal="left" vertical="center" wrapText="1"/>
    </xf>
    <xf numFmtId="0" fontId="58" fillId="0" borderId="16" xfId="0" applyFont="1" applyBorder="1" applyAlignment="1">
      <alignment horizontal="left" vertical="center" wrapText="1"/>
    </xf>
    <xf numFmtId="0" fontId="58" fillId="0" borderId="18" xfId="0" applyFont="1" applyBorder="1" applyAlignment="1">
      <alignment horizontal="left" vertical="center" wrapText="1"/>
    </xf>
    <xf numFmtId="0" fontId="22" fillId="0" borderId="13" xfId="0" applyFont="1" applyBorder="1" applyAlignment="1">
      <alignment horizontal="left" vertical="center" wrapText="1"/>
    </xf>
    <xf numFmtId="0" fontId="22" fillId="0" borderId="7" xfId="0" applyFont="1" applyBorder="1" applyAlignment="1">
      <alignment horizontal="left" vertical="center" wrapText="1"/>
    </xf>
    <xf numFmtId="0" fontId="22" fillId="0" borderId="6" xfId="0" applyFont="1" applyBorder="1" applyAlignment="1">
      <alignment horizontal="left" vertical="center" wrapText="1"/>
    </xf>
    <xf numFmtId="0" fontId="35" fillId="0" borderId="30"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29" xfId="0" applyFont="1" applyBorder="1" applyAlignment="1">
      <alignment horizontal="center" vertical="center" wrapText="1"/>
    </xf>
    <xf numFmtId="0" fontId="35" fillId="0" borderId="25" xfId="0" applyFont="1" applyBorder="1" applyAlignment="1">
      <alignment horizontal="center" vertical="center" wrapText="1"/>
    </xf>
    <xf numFmtId="0" fontId="35" fillId="0" borderId="26"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56" xfId="0" applyFont="1" applyBorder="1" applyAlignment="1">
      <alignment horizontal="center" vertical="center" wrapText="1"/>
    </xf>
    <xf numFmtId="0" fontId="27" fillId="5" borderId="43" xfId="0" applyFont="1" applyFill="1" applyBorder="1" applyAlignment="1">
      <alignment horizontal="center" vertical="center" wrapText="1"/>
    </xf>
    <xf numFmtId="0" fontId="27" fillId="5" borderId="44" xfId="0" applyFont="1" applyFill="1" applyBorder="1" applyAlignment="1">
      <alignment horizontal="center" vertical="center" wrapText="1"/>
    </xf>
    <xf numFmtId="0" fontId="22" fillId="6" borderId="34" xfId="0" applyFont="1" applyFill="1" applyBorder="1" applyAlignment="1">
      <alignment horizontal="center" vertical="center" wrapText="1"/>
    </xf>
    <xf numFmtId="0" fontId="22" fillId="6" borderId="35" xfId="0" applyFont="1" applyFill="1" applyBorder="1" applyAlignment="1">
      <alignment horizontal="center" vertical="center" wrapText="1"/>
    </xf>
    <xf numFmtId="0" fontId="22" fillId="5" borderId="32" xfId="0" applyFont="1" applyFill="1" applyBorder="1" applyAlignment="1">
      <alignment horizontal="center" vertical="center"/>
    </xf>
    <xf numFmtId="0" fontId="22" fillId="5" borderId="33" xfId="0" applyFont="1" applyFill="1" applyBorder="1" applyAlignment="1">
      <alignment horizontal="center" vertical="center"/>
    </xf>
    <xf numFmtId="0" fontId="34" fillId="0" borderId="19" xfId="0" applyFont="1" applyBorder="1" applyAlignment="1">
      <alignment horizontal="left" vertical="top" wrapText="1"/>
    </xf>
    <xf numFmtId="0" fontId="34" fillId="0" borderId="20" xfId="0" applyFont="1" applyBorder="1" applyAlignment="1">
      <alignment horizontal="left" vertical="top" wrapText="1"/>
    </xf>
    <xf numFmtId="0" fontId="34" fillId="0" borderId="21" xfId="0" applyFont="1" applyBorder="1" applyAlignment="1">
      <alignment horizontal="left" vertical="top" wrapText="1"/>
    </xf>
    <xf numFmtId="0" fontId="22" fillId="0" borderId="13" xfId="0" applyFont="1" applyBorder="1" applyAlignment="1">
      <alignment horizontal="left" vertical="top" wrapText="1"/>
    </xf>
    <xf numFmtId="0" fontId="22" fillId="0" borderId="7" xfId="0" applyFont="1" applyBorder="1" applyAlignment="1">
      <alignment horizontal="left" vertical="top" wrapText="1"/>
    </xf>
    <xf numFmtId="0" fontId="22" fillId="0" borderId="6" xfId="0" applyFont="1" applyBorder="1" applyAlignment="1">
      <alignment horizontal="left" vertical="top" wrapText="1"/>
    </xf>
    <xf numFmtId="0" fontId="36" fillId="7" borderId="33" xfId="0" applyFont="1" applyFill="1" applyBorder="1" applyAlignment="1">
      <alignment horizontal="right" vertical="center" wrapText="1"/>
    </xf>
    <xf numFmtId="0" fontId="36" fillId="7" borderId="25" xfId="0" applyFont="1" applyFill="1" applyBorder="1" applyAlignment="1">
      <alignment horizontal="right" vertical="center" wrapText="1"/>
    </xf>
    <xf numFmtId="0" fontId="26" fillId="5" borderId="37" xfId="0" applyFont="1" applyFill="1" applyBorder="1" applyAlignment="1">
      <alignment horizontal="center" vertical="center"/>
    </xf>
    <xf numFmtId="0" fontId="24" fillId="6" borderId="10" xfId="0" applyFont="1" applyFill="1" applyBorder="1" applyAlignment="1">
      <alignment horizontal="left" vertical="center" wrapText="1"/>
    </xf>
    <xf numFmtId="0" fontId="24" fillId="6" borderId="1" xfId="0" applyFont="1" applyFill="1" applyBorder="1" applyAlignment="1">
      <alignment horizontal="left" vertical="center" wrapText="1"/>
    </xf>
    <xf numFmtId="0" fontId="24" fillId="6" borderId="29"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21" fillId="2" borderId="59" xfId="0" applyFont="1" applyFill="1" applyBorder="1" applyAlignment="1">
      <alignment horizontal="center" vertical="center" wrapText="1"/>
    </xf>
    <xf numFmtId="0" fontId="21" fillId="2" borderId="2" xfId="0" applyFont="1" applyFill="1" applyBorder="1" applyAlignment="1">
      <alignment horizontal="center" vertical="center"/>
    </xf>
    <xf numFmtId="0" fontId="21" fillId="2" borderId="58" xfId="0" applyFont="1" applyFill="1" applyBorder="1" applyAlignment="1">
      <alignment horizontal="center" vertical="center"/>
    </xf>
    <xf numFmtId="0" fontId="27" fillId="5" borderId="8" xfId="0" applyFont="1" applyFill="1" applyBorder="1" applyAlignment="1">
      <alignment horizontal="center" vertical="center" wrapText="1"/>
    </xf>
    <xf numFmtId="0" fontId="27" fillId="5" borderId="9" xfId="0" applyFont="1" applyFill="1" applyBorder="1" applyAlignment="1">
      <alignment horizontal="center" vertical="center" wrapText="1"/>
    </xf>
    <xf numFmtId="0" fontId="27" fillId="5" borderId="11" xfId="0" applyFont="1" applyFill="1" applyBorder="1" applyAlignment="1">
      <alignment horizontal="center" vertical="center" wrapText="1"/>
    </xf>
    <xf numFmtId="0" fontId="23" fillId="4" borderId="19" xfId="0" applyFont="1" applyFill="1" applyBorder="1" applyAlignment="1">
      <alignment horizontal="left" vertical="center" wrapText="1"/>
    </xf>
    <xf numFmtId="0" fontId="23" fillId="4" borderId="8" xfId="0" applyFont="1" applyFill="1" applyBorder="1" applyAlignment="1">
      <alignment horizontal="left" vertical="center" wrapText="1"/>
    </xf>
    <xf numFmtId="0" fontId="23" fillId="4" borderId="1" xfId="0" applyFont="1" applyFill="1" applyBorder="1" applyAlignment="1">
      <alignment horizontal="left" vertical="center" wrapText="1"/>
    </xf>
    <xf numFmtId="0" fontId="46" fillId="7" borderId="33" xfId="0" applyFont="1" applyFill="1" applyBorder="1" applyAlignment="1">
      <alignment horizontal="right" vertical="center" wrapText="1"/>
    </xf>
    <xf numFmtId="0" fontId="46" fillId="7" borderId="25" xfId="0" applyFont="1" applyFill="1" applyBorder="1" applyAlignment="1">
      <alignment horizontal="right" vertical="center" wrapText="1"/>
    </xf>
    <xf numFmtId="0" fontId="0" fillId="5" borderId="45" xfId="0" applyFill="1" applyBorder="1" applyAlignment="1">
      <alignment horizontal="center" vertical="center"/>
    </xf>
    <xf numFmtId="0" fontId="0" fillId="5" borderId="36" xfId="0" applyFill="1" applyBorder="1" applyAlignment="1">
      <alignment horizontal="center" vertical="center"/>
    </xf>
    <xf numFmtId="0" fontId="1" fillId="6" borderId="31" xfId="0" applyFont="1" applyFill="1" applyBorder="1" applyAlignment="1">
      <alignment horizontal="left" vertical="center" wrapText="1"/>
    </xf>
    <xf numFmtId="0" fontId="9" fillId="0" borderId="10" xfId="0" applyFont="1" applyBorder="1" applyAlignment="1">
      <alignment horizontal="left" vertical="top" wrapText="1"/>
    </xf>
    <xf numFmtId="0" fontId="0" fillId="5" borderId="60" xfId="0" applyFill="1" applyBorder="1" applyAlignment="1">
      <alignment horizontal="center" vertical="center"/>
    </xf>
    <xf numFmtId="0" fontId="0" fillId="5" borderId="49" xfId="0" applyFill="1" applyBorder="1" applyAlignment="1">
      <alignment horizontal="center" vertical="center"/>
    </xf>
    <xf numFmtId="0" fontId="0" fillId="5" borderId="32" xfId="0" applyFill="1" applyBorder="1" applyAlignment="1">
      <alignment horizontal="center" vertical="center"/>
    </xf>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54" fillId="0" borderId="1" xfId="0" applyFont="1" applyBorder="1" applyAlignment="1">
      <alignment horizontal="left" vertical="center"/>
    </xf>
    <xf numFmtId="0" fontId="54" fillId="0" borderId="2" xfId="0" applyFont="1" applyBorder="1" applyAlignment="1">
      <alignment horizontal="left" vertical="center"/>
    </xf>
    <xf numFmtId="0" fontId="54" fillId="0" borderId="3" xfId="0" applyFont="1" applyBorder="1" applyAlignment="1">
      <alignment horizontal="left" vertical="center"/>
    </xf>
    <xf numFmtId="0" fontId="55" fillId="0" borderId="10" xfId="0" applyFont="1" applyBorder="1" applyAlignment="1">
      <alignment horizontal="left" vertical="top" wrapText="1"/>
    </xf>
    <xf numFmtId="0" fontId="56" fillId="0" borderId="10" xfId="0" applyFont="1" applyBorder="1" applyAlignment="1">
      <alignment horizontal="left" vertical="top" wrapText="1"/>
    </xf>
    <xf numFmtId="0" fontId="1" fillId="0" borderId="47" xfId="0" applyFont="1" applyBorder="1" applyAlignment="1">
      <alignment horizontal="center" vertical="top" wrapText="1"/>
    </xf>
    <xf numFmtId="0" fontId="54" fillId="0" borderId="1" xfId="0" applyFont="1" applyBorder="1" applyAlignment="1">
      <alignment horizontal="left" vertical="center" wrapText="1"/>
    </xf>
    <xf numFmtId="0" fontId="54" fillId="0" borderId="2" xfId="0" applyFont="1" applyBorder="1" applyAlignment="1">
      <alignment horizontal="left" vertical="center" wrapText="1"/>
    </xf>
    <xf numFmtId="0" fontId="54" fillId="0" borderId="3" xfId="0" applyFont="1" applyBorder="1" applyAlignment="1">
      <alignment horizontal="left" vertical="center" wrapText="1"/>
    </xf>
    <xf numFmtId="0" fontId="54" fillId="0" borderId="25" xfId="0" applyFont="1" applyBorder="1" applyAlignment="1">
      <alignment horizontal="left" vertical="center"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0" fillId="5" borderId="33" xfId="0" applyFill="1" applyBorder="1" applyAlignment="1">
      <alignment horizontal="center" vertical="center"/>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41" xfId="0"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24" fillId="6" borderId="8" xfId="0" applyFont="1" applyFill="1" applyBorder="1" applyAlignment="1">
      <alignment horizontal="left" vertical="center" wrapText="1"/>
    </xf>
    <xf numFmtId="0" fontId="24" fillId="6" borderId="9" xfId="0" applyFont="1" applyFill="1" applyBorder="1" applyAlignment="1">
      <alignment horizontal="left" vertical="center" wrapText="1"/>
    </xf>
    <xf numFmtId="0" fontId="31" fillId="0" borderId="19" xfId="0" applyFont="1" applyBorder="1" applyAlignment="1">
      <alignment horizontal="left" vertical="center" wrapText="1"/>
    </xf>
    <xf numFmtId="0" fontId="31" fillId="0" borderId="20" xfId="0" applyFont="1" applyBorder="1" applyAlignment="1">
      <alignment horizontal="left" vertical="center" wrapText="1"/>
    </xf>
    <xf numFmtId="0" fontId="24" fillId="6" borderId="57" xfId="0" applyFont="1" applyFill="1" applyBorder="1" applyAlignment="1">
      <alignment horizontal="left" vertical="center" wrapText="1"/>
    </xf>
    <xf numFmtId="0" fontId="24" fillId="6" borderId="4" xfId="0" applyFont="1" applyFill="1" applyBorder="1" applyAlignment="1">
      <alignment horizontal="left" vertical="center" wrapText="1"/>
    </xf>
    <xf numFmtId="0" fontId="24" fillId="6" borderId="61" xfId="0" applyFont="1" applyFill="1" applyBorder="1" applyAlignment="1">
      <alignment horizontal="left" vertical="center" wrapText="1"/>
    </xf>
    <xf numFmtId="0" fontId="26" fillId="4" borderId="46" xfId="0" applyFont="1" applyFill="1" applyBorder="1" applyAlignment="1">
      <alignment horizontal="center" vertical="center"/>
    </xf>
    <xf numFmtId="0" fontId="26" fillId="4" borderId="47" xfId="0" applyFont="1" applyFill="1" applyBorder="1" applyAlignment="1">
      <alignment horizontal="center" vertical="center"/>
    </xf>
    <xf numFmtId="0" fontId="31" fillId="0" borderId="3" xfId="0" applyFont="1" applyBorder="1" applyAlignment="1">
      <alignment horizontal="left" vertical="center" wrapText="1"/>
    </xf>
    <xf numFmtId="0" fontId="24" fillId="5" borderId="45" xfId="0" applyFont="1" applyFill="1" applyBorder="1" applyAlignment="1">
      <alignment horizontal="center" vertical="center"/>
    </xf>
    <xf numFmtId="0" fontId="24" fillId="5" borderId="49" xfId="0" applyFont="1" applyFill="1" applyBorder="1" applyAlignment="1">
      <alignment horizontal="center" vertical="center"/>
    </xf>
    <xf numFmtId="0" fontId="24" fillId="6" borderId="11" xfId="0" applyFont="1" applyFill="1" applyBorder="1" applyAlignment="1">
      <alignment horizontal="left" vertical="center" wrapText="1"/>
    </xf>
    <xf numFmtId="0" fontId="24" fillId="6" borderId="34" xfId="0" applyFont="1" applyFill="1" applyBorder="1" applyAlignment="1">
      <alignment horizontal="center" vertical="center"/>
    </xf>
    <xf numFmtId="0" fontId="24" fillId="6" borderId="35" xfId="0" applyFont="1" applyFill="1" applyBorder="1" applyAlignment="1">
      <alignment horizontal="center" vertical="center"/>
    </xf>
    <xf numFmtId="0" fontId="24" fillId="4" borderId="46" xfId="0" applyFont="1" applyFill="1" applyBorder="1" applyAlignment="1">
      <alignment horizontal="center" vertical="center" wrapText="1"/>
    </xf>
    <xf numFmtId="0" fontId="24" fillId="4" borderId="47" xfId="0" applyFont="1" applyFill="1" applyBorder="1" applyAlignment="1">
      <alignment horizontal="center" vertical="center" wrapText="1"/>
    </xf>
    <xf numFmtId="0" fontId="31" fillId="0" borderId="21" xfId="0" applyFont="1" applyBorder="1" applyAlignment="1">
      <alignment horizontal="left" vertical="center" wrapText="1"/>
    </xf>
    <xf numFmtId="0" fontId="24" fillId="4" borderId="56" xfId="0" applyFont="1" applyFill="1" applyBorder="1" applyAlignment="1">
      <alignment horizontal="center" vertical="center" wrapText="1"/>
    </xf>
    <xf numFmtId="0" fontId="24" fillId="5" borderId="32" xfId="0" applyFont="1" applyFill="1" applyBorder="1" applyAlignment="1">
      <alignment horizontal="center" vertical="center"/>
    </xf>
    <xf numFmtId="0" fontId="24" fillId="5" borderId="33" xfId="0" applyFont="1" applyFill="1" applyBorder="1" applyAlignment="1">
      <alignment horizontal="center" vertical="center"/>
    </xf>
    <xf numFmtId="0" fontId="24" fillId="6" borderId="34" xfId="0" applyFont="1" applyFill="1" applyBorder="1" applyAlignment="1">
      <alignment horizontal="center" vertical="center" wrapText="1"/>
    </xf>
    <xf numFmtId="0" fontId="24" fillId="6" borderId="35" xfId="0" applyFont="1" applyFill="1" applyBorder="1" applyAlignment="1">
      <alignment horizontal="center" vertical="center" wrapText="1"/>
    </xf>
    <xf numFmtId="0" fontId="24" fillId="6" borderId="8"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24" fillId="6" borderId="11" xfId="0" applyFont="1" applyFill="1" applyBorder="1" applyAlignment="1">
      <alignment horizontal="center" vertical="center" wrapText="1"/>
    </xf>
    <xf numFmtId="0" fontId="24" fillId="6" borderId="46" xfId="0" applyFont="1" applyFill="1" applyBorder="1" applyAlignment="1">
      <alignment horizontal="center" vertical="center" wrapText="1"/>
    </xf>
    <xf numFmtId="0" fontId="24" fillId="6" borderId="47" xfId="0" applyFont="1" applyFill="1" applyBorder="1" applyAlignment="1">
      <alignment horizontal="center" vertical="center" wrapText="1"/>
    </xf>
    <xf numFmtId="0" fontId="24" fillId="0" borderId="13" xfId="0" applyFont="1" applyBorder="1" applyAlignment="1">
      <alignment horizontal="center" vertical="center"/>
    </xf>
    <xf numFmtId="0" fontId="24" fillId="0" borderId="7" xfId="0" applyFont="1" applyBorder="1" applyAlignment="1">
      <alignment horizontal="center" vertical="center"/>
    </xf>
    <xf numFmtId="0" fontId="24" fillId="0" borderId="6" xfId="0" applyFont="1" applyBorder="1" applyAlignment="1">
      <alignment horizontal="center" vertical="center"/>
    </xf>
    <xf numFmtId="0" fontId="1" fillId="0" borderId="30" xfId="0" applyFont="1" applyFill="1" applyBorder="1" applyAlignment="1">
      <alignment horizontal="left" vertical="center" wrapText="1"/>
    </xf>
    <xf numFmtId="0" fontId="1" fillId="0" borderId="31" xfId="0" applyFont="1" applyFill="1" applyBorder="1" applyAlignment="1">
      <alignment horizontal="left" vertical="center" wrapText="1"/>
    </xf>
    <xf numFmtId="0" fontId="14" fillId="0" borderId="10" xfId="0" applyFont="1" applyFill="1" applyBorder="1" applyAlignment="1">
      <alignment horizontal="left" vertical="top" wrapText="1"/>
    </xf>
    <xf numFmtId="0" fontId="54" fillId="0" borderId="10" xfId="0" applyFont="1" applyFill="1" applyBorder="1" applyAlignment="1">
      <alignment horizontal="left" vertical="top" wrapText="1"/>
    </xf>
    <xf numFmtId="0" fontId="54" fillId="0" borderId="10" xfId="0" applyFont="1" applyFill="1" applyBorder="1" applyAlignment="1">
      <alignment vertical="top" wrapText="1"/>
    </xf>
    <xf numFmtId="0" fontId="10" fillId="0" borderId="3" xfId="0" applyFont="1" applyFill="1" applyBorder="1" applyAlignment="1">
      <alignment horizontal="center" vertical="center" wrapText="1"/>
    </xf>
    <xf numFmtId="0" fontId="0" fillId="0" borderId="29" xfId="0" applyFill="1" applyBorder="1"/>
  </cellXfs>
  <cellStyles count="3">
    <cellStyle name="Dziesiętny" xfId="1" builtinId="3"/>
    <cellStyle name="Dziesiętny 2" xfId="2" xr:uid="{00000000-0005-0000-0000-000001000000}"/>
    <cellStyle name="Normalny" xfId="0" builtinId="0"/>
  </cellStyles>
  <dxfs count="98">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H:\Grupy\DH\3_&#346;rodki%20zagraniczne\4_FENIKS_2021-2027\4.%20Nabory\FENX.01.02_ZNI_24\1.%20Dokumentacja%20naboru\1.%202024%2009%2030\Za&#322;.%206%20RWP%20LS%20II%20Etap\Za&#322;.%206%20RWP%20Listy%20Sprawdzaj&#261;ca%20do%20II%20etapu%20oceny.xlsx" TargetMode="External"/><Relationship Id="rId1" Type="http://schemas.openxmlformats.org/officeDocument/2006/relationships/externalLinkPath" Target="/Grupy/DH/3_&#346;rodki%20zagraniczne/4_FENIKS_2021-2027/4.%20Nabory/FENX.01.02_ZNI_24/1.%20Dokumentacja%20naboru/1.%202024%2009%2030/Za&#322;.%206%20RWP%20LS%20II%20Etap/Za&#322;.%206%20RWP%20Listy%20Sprawdzaj&#261;ca%20do%20II%20etapu%20ocen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 etap oceny strona tytułowa"/>
      <sheetName val="etap I oceny - hory - obliga"/>
      <sheetName val="etap I oceny - specyfic. oblig."/>
      <sheetName val="II etap oceny strona tytułow"/>
      <sheetName val="etap II oceny - horyzont. rank."/>
      <sheetName val="etap II oceny - specyfik. rank."/>
      <sheetName val="Etap II oceny -horyzont. oblig."/>
      <sheetName val="robocze"/>
    </sheetNames>
    <sheetDataSet>
      <sheetData sheetId="0" refreshError="1"/>
      <sheetData sheetId="1" refreshError="1"/>
      <sheetData sheetId="2" refreshError="1"/>
      <sheetData sheetId="3">
        <row r="7">
          <cell r="D7" t="str">
            <v>xxxxxxxxxxxxx</v>
          </cell>
        </row>
        <row r="9">
          <cell r="D9" t="str">
            <v>xxxxxxxxxxxxx</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2"/>
  <sheetViews>
    <sheetView topLeftCell="A6" zoomScaleNormal="100" zoomScaleSheetLayoutView="115" workbookViewId="0">
      <selection activeCell="N14" sqref="N14"/>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58.9" customHeight="1" thickBot="1" x14ac:dyDescent="0.3">
      <c r="B2" s="195" t="s">
        <v>0</v>
      </c>
      <c r="C2" s="196"/>
      <c r="D2" s="196"/>
      <c r="E2" s="196"/>
      <c r="F2" s="196"/>
      <c r="G2" s="196"/>
      <c r="H2" s="197"/>
    </row>
    <row r="3" spans="2:8" ht="31.9" customHeight="1" x14ac:dyDescent="0.25">
      <c r="B3" s="187" t="s">
        <v>1</v>
      </c>
      <c r="C3" s="188"/>
      <c r="D3" s="189" t="s">
        <v>141</v>
      </c>
      <c r="E3" s="190"/>
      <c r="F3" s="190"/>
      <c r="G3" s="190"/>
      <c r="H3" s="191"/>
    </row>
    <row r="4" spans="2:8" ht="31.9" customHeight="1" x14ac:dyDescent="0.25">
      <c r="B4" s="174" t="s">
        <v>2</v>
      </c>
      <c r="C4" s="175"/>
      <c r="D4" s="176" t="s">
        <v>142</v>
      </c>
      <c r="E4" s="177"/>
      <c r="F4" s="177"/>
      <c r="G4" s="177"/>
      <c r="H4" s="178"/>
    </row>
    <row r="5" spans="2:8" ht="66" customHeight="1" x14ac:dyDescent="0.25">
      <c r="B5" s="174" t="s">
        <v>3</v>
      </c>
      <c r="C5" s="175"/>
      <c r="D5" s="176" t="s">
        <v>143</v>
      </c>
      <c r="E5" s="177"/>
      <c r="F5" s="177"/>
      <c r="G5" s="177"/>
      <c r="H5" s="178"/>
    </row>
    <row r="6" spans="2:8" ht="31.9" customHeight="1" thickBot="1" x14ac:dyDescent="0.3">
      <c r="B6" s="182" t="s">
        <v>4</v>
      </c>
      <c r="C6" s="183"/>
      <c r="D6" s="192" t="s">
        <v>144</v>
      </c>
      <c r="E6" s="193"/>
      <c r="F6" s="193"/>
      <c r="G6" s="193"/>
      <c r="H6" s="194"/>
    </row>
    <row r="7" spans="2:8" ht="31.9" customHeight="1" x14ac:dyDescent="0.25">
      <c r="B7" s="187" t="s">
        <v>5</v>
      </c>
      <c r="C7" s="188"/>
      <c r="D7" s="189" t="s">
        <v>145</v>
      </c>
      <c r="E7" s="190"/>
      <c r="F7" s="190"/>
      <c r="G7" s="190"/>
      <c r="H7" s="191"/>
    </row>
    <row r="8" spans="2:8" ht="31.9" customHeight="1" x14ac:dyDescent="0.25">
      <c r="B8" s="174" t="s">
        <v>6</v>
      </c>
      <c r="C8" s="175"/>
      <c r="D8" s="176" t="s">
        <v>146</v>
      </c>
      <c r="E8" s="177"/>
      <c r="F8" s="177"/>
      <c r="G8" s="177"/>
      <c r="H8" s="178"/>
    </row>
    <row r="9" spans="2:8" ht="31.9" customHeight="1" x14ac:dyDescent="0.25">
      <c r="B9" s="174" t="s">
        <v>7</v>
      </c>
      <c r="C9" s="175"/>
      <c r="D9" s="176" t="s">
        <v>147</v>
      </c>
      <c r="E9" s="177"/>
      <c r="F9" s="177"/>
      <c r="G9" s="177"/>
      <c r="H9" s="178"/>
    </row>
    <row r="10" spans="2:8" ht="31.9" customHeight="1" thickBot="1" x14ac:dyDescent="0.3">
      <c r="B10" s="182" t="s">
        <v>8</v>
      </c>
      <c r="C10" s="183"/>
      <c r="D10" s="207">
        <v>500000000</v>
      </c>
      <c r="E10" s="208"/>
      <c r="F10" s="208"/>
      <c r="G10" s="208"/>
      <c r="H10" s="209"/>
    </row>
    <row r="11" spans="2:8" ht="31.9" customHeight="1" x14ac:dyDescent="0.25">
      <c r="B11" s="187" t="s">
        <v>9</v>
      </c>
      <c r="C11" s="188"/>
      <c r="D11" s="210">
        <v>45075</v>
      </c>
      <c r="E11" s="211"/>
      <c r="F11" s="211"/>
      <c r="G11" s="211"/>
      <c r="H11" s="212"/>
    </row>
    <row r="12" spans="2:8" ht="31.9" customHeight="1" x14ac:dyDescent="0.25">
      <c r="B12" s="174" t="s">
        <v>10</v>
      </c>
      <c r="C12" s="175"/>
      <c r="D12" s="179">
        <v>45078</v>
      </c>
      <c r="E12" s="180"/>
      <c r="F12" s="180"/>
      <c r="G12" s="180"/>
      <c r="H12" s="181"/>
    </row>
    <row r="13" spans="2:8" ht="31.9" customHeight="1" thickBot="1" x14ac:dyDescent="0.3">
      <c r="B13" s="182" t="s">
        <v>11</v>
      </c>
      <c r="C13" s="183"/>
      <c r="D13" s="184">
        <v>45139</v>
      </c>
      <c r="E13" s="185"/>
      <c r="F13" s="185"/>
      <c r="G13" s="185"/>
      <c r="H13" s="186"/>
    </row>
    <row r="14" spans="2:8" ht="31.9" customHeight="1" thickBot="1" x14ac:dyDescent="0.3">
      <c r="B14" s="215" t="s">
        <v>12</v>
      </c>
      <c r="C14" s="216"/>
      <c r="D14" s="216"/>
      <c r="E14" s="216"/>
      <c r="F14" s="216"/>
      <c r="G14" s="216"/>
      <c r="H14" s="217"/>
    </row>
    <row r="15" spans="2:8" ht="66" customHeight="1" x14ac:dyDescent="0.25">
      <c r="B15" s="218" t="s">
        <v>148</v>
      </c>
      <c r="C15" s="219"/>
      <c r="D15" s="219"/>
      <c r="E15" s="219"/>
      <c r="F15" s="219"/>
      <c r="G15" s="7" t="s">
        <v>13</v>
      </c>
      <c r="H15" s="37" t="s">
        <v>14</v>
      </c>
    </row>
    <row r="16" spans="2:8" ht="45" customHeight="1" thickBot="1" x14ac:dyDescent="0.3">
      <c r="B16" s="213" t="s">
        <v>188</v>
      </c>
      <c r="C16" s="214"/>
      <c r="D16" s="214"/>
      <c r="E16" s="214"/>
      <c r="F16" s="214"/>
      <c r="G16" s="10" t="s">
        <v>13</v>
      </c>
      <c r="H16" s="38" t="str">
        <f>IF(G16="TAK",robocze!B13,robocze!B12)</f>
        <v>Projekt rekomendowany do II etapu oceny</v>
      </c>
    </row>
    <row r="17" spans="2:8" ht="30.6" customHeight="1" x14ac:dyDescent="0.25">
      <c r="B17" s="199" t="s">
        <v>16</v>
      </c>
      <c r="C17" s="200"/>
      <c r="D17" s="198" t="s">
        <v>17</v>
      </c>
      <c r="E17" s="198"/>
      <c r="F17" s="198"/>
      <c r="G17" s="205"/>
      <c r="H17" s="206"/>
    </row>
    <row r="18" spans="2:8" ht="30.6" customHeight="1" x14ac:dyDescent="0.25">
      <c r="B18" s="201"/>
      <c r="C18" s="202"/>
      <c r="D18" s="228" t="s">
        <v>18</v>
      </c>
      <c r="E18" s="228"/>
      <c r="F18" s="228"/>
      <c r="G18" s="220"/>
      <c r="H18" s="221"/>
    </row>
    <row r="19" spans="2:8" ht="63.6" customHeight="1" thickBot="1" x14ac:dyDescent="0.3">
      <c r="B19" s="203"/>
      <c r="C19" s="204"/>
      <c r="D19" s="229" t="s">
        <v>19</v>
      </c>
      <c r="E19" s="229"/>
      <c r="F19" s="229"/>
      <c r="G19" s="222"/>
      <c r="H19" s="223"/>
    </row>
    <row r="20" spans="2:8" ht="30.6" customHeight="1" x14ac:dyDescent="0.25">
      <c r="B20" s="201" t="s">
        <v>20</v>
      </c>
      <c r="C20" s="202"/>
      <c r="D20" s="230" t="s">
        <v>17</v>
      </c>
      <c r="E20" s="230"/>
      <c r="F20" s="230"/>
      <c r="G20" s="224"/>
      <c r="H20" s="225"/>
    </row>
    <row r="21" spans="2:8" ht="30.6" customHeight="1" x14ac:dyDescent="0.25">
      <c r="B21" s="201"/>
      <c r="C21" s="202"/>
      <c r="D21" s="228" t="s">
        <v>18</v>
      </c>
      <c r="E21" s="228"/>
      <c r="F21" s="228"/>
      <c r="G21" s="220"/>
      <c r="H21" s="221"/>
    </row>
    <row r="22" spans="2:8" ht="60.6" customHeight="1" thickBot="1" x14ac:dyDescent="0.3">
      <c r="B22" s="203"/>
      <c r="C22" s="204"/>
      <c r="D22" s="229" t="s">
        <v>19</v>
      </c>
      <c r="E22" s="229"/>
      <c r="F22" s="229"/>
      <c r="G22" s="226"/>
      <c r="H22" s="227"/>
    </row>
  </sheetData>
  <mergeCells count="40">
    <mergeCell ref="G20:H20"/>
    <mergeCell ref="G21:H21"/>
    <mergeCell ref="G22:H22"/>
    <mergeCell ref="B20:C22"/>
    <mergeCell ref="D18:F18"/>
    <mergeCell ref="D19:F19"/>
    <mergeCell ref="D20:F20"/>
    <mergeCell ref="D21:F21"/>
    <mergeCell ref="D22:F22"/>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B2:H2"/>
    <mergeCell ref="B3:C3"/>
    <mergeCell ref="D3:H3"/>
    <mergeCell ref="B4:C4"/>
    <mergeCell ref="D4:H4"/>
    <mergeCell ref="B5:C5"/>
    <mergeCell ref="D5:H5"/>
    <mergeCell ref="B6:C6"/>
    <mergeCell ref="B7:C7"/>
    <mergeCell ref="D7:H7"/>
    <mergeCell ref="D6:H6"/>
    <mergeCell ref="B8:C8"/>
    <mergeCell ref="D8:H8"/>
    <mergeCell ref="B12:C12"/>
    <mergeCell ref="D12:H12"/>
    <mergeCell ref="B13:C13"/>
    <mergeCell ref="D13:H13"/>
  </mergeCells>
  <conditionalFormatting sqref="G15:G16">
    <cfRule type="cellIs" dxfId="97" priority="7" operator="equal">
      <formula>"NIE DOTYCZY"</formula>
    </cfRule>
    <cfRule type="containsText" dxfId="96" priority="8" operator="containsText" text="TAK">
      <formula>NOT(ISERROR(SEARCH("TAK",G15)))</formula>
    </cfRule>
    <cfRule type="cellIs" dxfId="95" priority="9"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G16</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3:B13"/>
  <sheetViews>
    <sheetView workbookViewId="0">
      <selection activeCell="B4" sqref="B4"/>
    </sheetView>
  </sheetViews>
  <sheetFormatPr defaultRowHeight="15" x14ac:dyDescent="0.25"/>
  <sheetData>
    <row r="3" spans="2:2" x14ac:dyDescent="0.25">
      <c r="B3" t="s">
        <v>13</v>
      </c>
    </row>
    <row r="4" spans="2:2" x14ac:dyDescent="0.25">
      <c r="B4" t="s">
        <v>138</v>
      </c>
    </row>
    <row r="5" spans="2:2" x14ac:dyDescent="0.25">
      <c r="B5" t="s">
        <v>65</v>
      </c>
    </row>
    <row r="7" spans="2:2" x14ac:dyDescent="0.25">
      <c r="B7" t="s">
        <v>13</v>
      </c>
    </row>
    <row r="8" spans="2:2" x14ac:dyDescent="0.25">
      <c r="B8" t="s">
        <v>138</v>
      </c>
    </row>
    <row r="9" spans="2:2" x14ac:dyDescent="0.25">
      <c r="B9" t="s">
        <v>120</v>
      </c>
    </row>
    <row r="11" spans="2:2" x14ac:dyDescent="0.25">
      <c r="B11" s="2" t="s">
        <v>139</v>
      </c>
    </row>
    <row r="12" spans="2:2" x14ac:dyDescent="0.25">
      <c r="B12" s="2" t="s">
        <v>140</v>
      </c>
    </row>
    <row r="13" spans="2:2" x14ac:dyDescent="0.25">
      <c r="B13" s="2" t="s">
        <v>190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I56"/>
  <sheetViews>
    <sheetView topLeftCell="A38" zoomScale="50" zoomScaleNormal="50" workbookViewId="0">
      <selection activeCell="C50" sqref="C50:F50"/>
    </sheetView>
  </sheetViews>
  <sheetFormatPr defaultColWidth="8.85546875" defaultRowHeight="48" customHeight="1" x14ac:dyDescent="0.4"/>
  <cols>
    <col min="1" max="1" width="8.85546875" style="50"/>
    <col min="2" max="2" width="8.85546875" style="49"/>
    <col min="3" max="3" width="34.5703125" style="50" customWidth="1"/>
    <col min="4" max="5" width="8.85546875" style="50"/>
    <col min="6" max="6" width="15" style="49" customWidth="1"/>
    <col min="7" max="7" width="14.28515625" style="49" customWidth="1"/>
    <col min="8" max="8" width="40.140625" style="50" customWidth="1"/>
    <col min="9" max="16384" width="8.85546875" style="50"/>
  </cols>
  <sheetData>
    <row r="1" spans="2:9" ht="48" customHeight="1" thickBot="1" x14ac:dyDescent="0.45"/>
    <row r="2" spans="2:9" ht="61.9" customHeight="1" thickBot="1" x14ac:dyDescent="0.45">
      <c r="B2" s="310" t="s">
        <v>0</v>
      </c>
      <c r="C2" s="360"/>
      <c r="D2" s="360"/>
      <c r="E2" s="360"/>
      <c r="F2" s="360"/>
      <c r="G2" s="360"/>
      <c r="H2" s="361"/>
    </row>
    <row r="3" spans="2:9" ht="48" customHeight="1" x14ac:dyDescent="0.4">
      <c r="B3" s="313" t="s">
        <v>5</v>
      </c>
      <c r="C3" s="314"/>
      <c r="D3" s="317" t="str">
        <f>'II etap oceny strona tytułow'!D8:H8</f>
        <v>…</v>
      </c>
      <c r="E3" s="318"/>
      <c r="F3" s="318"/>
      <c r="G3" s="318"/>
      <c r="H3" s="319"/>
    </row>
    <row r="4" spans="2:9" ht="48" customHeight="1" x14ac:dyDescent="0.4">
      <c r="B4" s="308" t="s">
        <v>6</v>
      </c>
      <c r="C4" s="309"/>
      <c r="D4" s="365">
        <f>'II etap oceny strona tytułow'!D9:H9</f>
        <v>0</v>
      </c>
      <c r="E4" s="366"/>
      <c r="F4" s="366"/>
      <c r="G4" s="366"/>
      <c r="H4" s="367"/>
    </row>
    <row r="5" spans="2:9" ht="48" customHeight="1" thickBot="1" x14ac:dyDescent="0.45">
      <c r="B5" s="315" t="s">
        <v>7</v>
      </c>
      <c r="C5" s="316"/>
      <c r="D5" s="362" t="str">
        <f>'II etap oceny strona tytułow'!D10:H10</f>
        <v>…</v>
      </c>
      <c r="E5" s="363"/>
      <c r="F5" s="363"/>
      <c r="G5" s="363"/>
      <c r="H5" s="364"/>
    </row>
    <row r="6" spans="2:9" ht="48" customHeight="1" thickBot="1" x14ac:dyDescent="0.45">
      <c r="B6" s="320" t="s">
        <v>183</v>
      </c>
      <c r="C6" s="371"/>
      <c r="D6" s="371"/>
      <c r="E6" s="371"/>
      <c r="F6" s="371"/>
      <c r="G6" s="371"/>
      <c r="H6" s="372"/>
    </row>
    <row r="7" spans="2:9" ht="48" customHeight="1" thickBot="1" x14ac:dyDescent="0.45">
      <c r="B7" s="51" t="s">
        <v>205</v>
      </c>
      <c r="C7" s="373" t="s">
        <v>23</v>
      </c>
      <c r="D7" s="374"/>
      <c r="E7" s="374"/>
      <c r="F7" s="375"/>
      <c r="G7" s="52" t="s">
        <v>24</v>
      </c>
      <c r="H7" s="53" t="s">
        <v>25</v>
      </c>
    </row>
    <row r="8" spans="2:9" ht="48" customHeight="1" x14ac:dyDescent="0.4">
      <c r="B8" s="54">
        <v>5</v>
      </c>
      <c r="C8" s="502" t="s">
        <v>50</v>
      </c>
      <c r="D8" s="503"/>
      <c r="E8" s="503"/>
      <c r="F8" s="503"/>
      <c r="G8" s="55" t="s">
        <v>206</v>
      </c>
      <c r="H8" s="56"/>
    </row>
    <row r="9" spans="2:9" ht="48" customHeight="1" x14ac:dyDescent="0.4">
      <c r="B9" s="57" t="s">
        <v>51</v>
      </c>
      <c r="C9" s="500" t="s">
        <v>52</v>
      </c>
      <c r="D9" s="501"/>
      <c r="E9" s="501"/>
      <c r="F9" s="501"/>
      <c r="G9" s="58" t="s">
        <v>206</v>
      </c>
      <c r="H9" s="59"/>
    </row>
    <row r="10" spans="2:9" ht="48" customHeight="1" x14ac:dyDescent="0.4">
      <c r="B10" s="57" t="s">
        <v>53</v>
      </c>
      <c r="C10" s="500" t="s">
        <v>54</v>
      </c>
      <c r="D10" s="501"/>
      <c r="E10" s="501"/>
      <c r="F10" s="501"/>
      <c r="G10" s="58" t="s">
        <v>206</v>
      </c>
      <c r="H10" s="59"/>
    </row>
    <row r="11" spans="2:9" ht="48" customHeight="1" x14ac:dyDescent="0.4">
      <c r="B11" s="57" t="s">
        <v>55</v>
      </c>
      <c r="C11" s="500" t="s">
        <v>56</v>
      </c>
      <c r="D11" s="501"/>
      <c r="E11" s="501"/>
      <c r="F11" s="501"/>
      <c r="G11" s="58" t="s">
        <v>206</v>
      </c>
      <c r="H11" s="59"/>
    </row>
    <row r="12" spans="2:9" ht="48" customHeight="1" x14ac:dyDescent="0.4">
      <c r="B12" s="57" t="s">
        <v>57</v>
      </c>
      <c r="C12" s="500" t="s">
        <v>58</v>
      </c>
      <c r="D12" s="501"/>
      <c r="E12" s="501"/>
      <c r="F12" s="501"/>
      <c r="G12" s="58" t="s">
        <v>206</v>
      </c>
      <c r="H12" s="59"/>
    </row>
    <row r="13" spans="2:9" ht="48" customHeight="1" x14ac:dyDescent="0.4">
      <c r="B13" s="57" t="s">
        <v>59</v>
      </c>
      <c r="C13" s="500" t="s">
        <v>60</v>
      </c>
      <c r="D13" s="501"/>
      <c r="E13" s="501"/>
      <c r="F13" s="501"/>
      <c r="G13" s="58" t="s">
        <v>206</v>
      </c>
      <c r="H13" s="59"/>
    </row>
    <row r="14" spans="2:9" ht="48" customHeight="1" x14ac:dyDescent="0.4">
      <c r="B14" s="57" t="s">
        <v>61</v>
      </c>
      <c r="C14" s="500" t="s">
        <v>62</v>
      </c>
      <c r="D14" s="501"/>
      <c r="E14" s="501"/>
      <c r="F14" s="501"/>
      <c r="G14" s="58" t="s">
        <v>206</v>
      </c>
      <c r="H14" s="59"/>
    </row>
    <row r="15" spans="2:9" ht="48" customHeight="1" thickBot="1" x14ac:dyDescent="0.45">
      <c r="B15" s="60" t="s">
        <v>63</v>
      </c>
      <c r="C15" s="504" t="s">
        <v>64</v>
      </c>
      <c r="D15" s="505"/>
      <c r="E15" s="505"/>
      <c r="F15" s="505"/>
      <c r="G15" s="46" t="s">
        <v>206</v>
      </c>
      <c r="H15" s="61"/>
    </row>
    <row r="16" spans="2:9" ht="48" customHeight="1" x14ac:dyDescent="0.4">
      <c r="B16" s="62">
        <v>6</v>
      </c>
      <c r="C16" s="506" t="s">
        <v>198</v>
      </c>
      <c r="D16" s="507"/>
      <c r="E16" s="507"/>
      <c r="F16" s="508"/>
      <c r="G16" s="515" t="s">
        <v>206</v>
      </c>
      <c r="H16" s="509"/>
      <c r="I16" s="63"/>
    </row>
    <row r="17" spans="2:9" ht="150.4" customHeight="1" thickBot="1" x14ac:dyDescent="0.45">
      <c r="B17" s="57" t="s">
        <v>160</v>
      </c>
      <c r="C17" s="500" t="s">
        <v>207</v>
      </c>
      <c r="D17" s="501"/>
      <c r="E17" s="501"/>
      <c r="F17" s="511"/>
      <c r="G17" s="516"/>
      <c r="H17" s="510"/>
      <c r="I17" s="63"/>
    </row>
    <row r="18" spans="2:9" ht="48" customHeight="1" x14ac:dyDescent="0.4">
      <c r="B18" s="512">
        <v>7</v>
      </c>
      <c r="C18" s="502" t="s">
        <v>67</v>
      </c>
      <c r="D18" s="503"/>
      <c r="E18" s="503"/>
      <c r="F18" s="514"/>
      <c r="G18" s="515" t="s">
        <v>206</v>
      </c>
      <c r="H18" s="517"/>
    </row>
    <row r="19" spans="2:9" ht="48" customHeight="1" thickBot="1" x14ac:dyDescent="0.45">
      <c r="B19" s="513"/>
      <c r="C19" s="504" t="s">
        <v>193</v>
      </c>
      <c r="D19" s="505"/>
      <c r="E19" s="505"/>
      <c r="F19" s="519"/>
      <c r="G19" s="516"/>
      <c r="H19" s="518"/>
    </row>
    <row r="20" spans="2:9" ht="48" customHeight="1" x14ac:dyDescent="0.4">
      <c r="B20" s="64">
        <v>11</v>
      </c>
      <c r="C20" s="502" t="s">
        <v>79</v>
      </c>
      <c r="D20" s="503"/>
      <c r="E20" s="503"/>
      <c r="F20" s="514"/>
      <c r="G20" s="515" t="s">
        <v>206</v>
      </c>
      <c r="H20" s="517"/>
    </row>
    <row r="21" spans="2:9" ht="117.4" customHeight="1" thickBot="1" x14ac:dyDescent="0.45">
      <c r="B21" s="64"/>
      <c r="C21" s="504" t="s">
        <v>200</v>
      </c>
      <c r="D21" s="505"/>
      <c r="E21" s="505"/>
      <c r="F21" s="519"/>
      <c r="G21" s="516"/>
      <c r="H21" s="518"/>
    </row>
    <row r="22" spans="2:9" ht="48" customHeight="1" x14ac:dyDescent="0.4">
      <c r="B22" s="64">
        <v>12</v>
      </c>
      <c r="C22" s="502" t="s">
        <v>80</v>
      </c>
      <c r="D22" s="503"/>
      <c r="E22" s="503"/>
      <c r="F22" s="514"/>
      <c r="G22" s="55" t="s">
        <v>206</v>
      </c>
      <c r="H22" s="517"/>
    </row>
    <row r="23" spans="2:9" ht="192.4" customHeight="1" x14ac:dyDescent="0.4">
      <c r="B23" s="64"/>
      <c r="C23" s="352" t="s">
        <v>191</v>
      </c>
      <c r="D23" s="353"/>
      <c r="E23" s="353"/>
      <c r="F23" s="354"/>
      <c r="G23" s="58" t="s">
        <v>206</v>
      </c>
      <c r="H23" s="520"/>
    </row>
    <row r="24" spans="2:9" ht="48" customHeight="1" x14ac:dyDescent="0.4">
      <c r="B24" s="64" t="s">
        <v>209</v>
      </c>
      <c r="C24" s="349" t="s">
        <v>231</v>
      </c>
      <c r="D24" s="350"/>
      <c r="E24" s="350"/>
      <c r="F24" s="377"/>
      <c r="G24" s="58" t="s">
        <v>206</v>
      </c>
      <c r="H24" s="65"/>
    </row>
    <row r="25" spans="2:9" ht="48" customHeight="1" x14ac:dyDescent="0.4">
      <c r="B25" s="64" t="s">
        <v>210</v>
      </c>
      <c r="C25" s="349" t="s">
        <v>232</v>
      </c>
      <c r="D25" s="350"/>
      <c r="E25" s="350"/>
      <c r="F25" s="377"/>
      <c r="G25" s="58" t="s">
        <v>206</v>
      </c>
      <c r="H25" s="66"/>
    </row>
    <row r="26" spans="2:9" ht="48" customHeight="1" x14ac:dyDescent="0.4">
      <c r="B26" s="64" t="s">
        <v>211</v>
      </c>
      <c r="C26" s="349" t="s">
        <v>222</v>
      </c>
      <c r="D26" s="350"/>
      <c r="E26" s="350"/>
      <c r="F26" s="377"/>
      <c r="G26" s="58" t="s">
        <v>206</v>
      </c>
      <c r="H26" s="66"/>
    </row>
    <row r="27" spans="2:9" ht="48" customHeight="1" x14ac:dyDescent="0.4">
      <c r="B27" s="64" t="s">
        <v>212</v>
      </c>
      <c r="C27" s="349" t="s">
        <v>223</v>
      </c>
      <c r="D27" s="350"/>
      <c r="E27" s="350"/>
      <c r="F27" s="377"/>
      <c r="G27" s="58" t="s">
        <v>206</v>
      </c>
      <c r="H27" s="66"/>
    </row>
    <row r="28" spans="2:9" ht="48" customHeight="1" x14ac:dyDescent="0.4">
      <c r="B28" s="64" t="s">
        <v>213</v>
      </c>
      <c r="C28" s="349" t="s">
        <v>224</v>
      </c>
      <c r="D28" s="350"/>
      <c r="E28" s="350"/>
      <c r="F28" s="377"/>
      <c r="G28" s="58" t="s">
        <v>206</v>
      </c>
      <c r="H28" s="66"/>
    </row>
    <row r="29" spans="2:9" ht="48" customHeight="1" x14ac:dyDescent="0.4">
      <c r="B29" s="64" t="s">
        <v>214</v>
      </c>
      <c r="C29" s="349" t="s">
        <v>233</v>
      </c>
      <c r="D29" s="350"/>
      <c r="E29" s="350"/>
      <c r="F29" s="377"/>
      <c r="G29" s="58" t="s">
        <v>206</v>
      </c>
      <c r="H29" s="66"/>
    </row>
    <row r="30" spans="2:9" ht="48" customHeight="1" x14ac:dyDescent="0.4">
      <c r="B30" s="64" t="s">
        <v>215</v>
      </c>
      <c r="C30" s="349" t="s">
        <v>234</v>
      </c>
      <c r="D30" s="350"/>
      <c r="E30" s="350"/>
      <c r="F30" s="377"/>
      <c r="G30" s="58" t="s">
        <v>206</v>
      </c>
      <c r="H30" s="67"/>
    </row>
    <row r="31" spans="2:9" ht="48" customHeight="1" x14ac:dyDescent="0.4">
      <c r="B31" s="64" t="s">
        <v>216</v>
      </c>
      <c r="C31" s="349" t="s">
        <v>225</v>
      </c>
      <c r="D31" s="350"/>
      <c r="E31" s="350"/>
      <c r="F31" s="377"/>
      <c r="G31" s="58" t="s">
        <v>206</v>
      </c>
      <c r="H31" s="65"/>
    </row>
    <row r="32" spans="2:9" ht="48" customHeight="1" x14ac:dyDescent="0.4">
      <c r="B32" s="64" t="s">
        <v>217</v>
      </c>
      <c r="C32" s="349" t="s">
        <v>226</v>
      </c>
      <c r="D32" s="350"/>
      <c r="E32" s="350"/>
      <c r="F32" s="377"/>
      <c r="G32" s="58" t="s">
        <v>206</v>
      </c>
      <c r="H32" s="66"/>
    </row>
    <row r="33" spans="2:8" ht="48" customHeight="1" x14ac:dyDescent="0.4">
      <c r="B33" s="64" t="s">
        <v>218</v>
      </c>
      <c r="C33" s="349" t="s">
        <v>227</v>
      </c>
      <c r="D33" s="350"/>
      <c r="E33" s="350"/>
      <c r="F33" s="377"/>
      <c r="G33" s="58" t="s">
        <v>206</v>
      </c>
      <c r="H33" s="66"/>
    </row>
    <row r="34" spans="2:8" ht="48" customHeight="1" x14ac:dyDescent="0.4">
      <c r="B34" s="64" t="s">
        <v>219</v>
      </c>
      <c r="C34" s="349" t="s">
        <v>228</v>
      </c>
      <c r="D34" s="350"/>
      <c r="E34" s="350"/>
      <c r="F34" s="377"/>
      <c r="G34" s="58" t="s">
        <v>206</v>
      </c>
      <c r="H34" s="66"/>
    </row>
    <row r="35" spans="2:8" ht="48" customHeight="1" x14ac:dyDescent="0.4">
      <c r="B35" s="64" t="s">
        <v>220</v>
      </c>
      <c r="C35" s="349" t="s">
        <v>229</v>
      </c>
      <c r="D35" s="350"/>
      <c r="E35" s="350"/>
      <c r="F35" s="377"/>
      <c r="G35" s="58" t="s">
        <v>206</v>
      </c>
      <c r="H35" s="67"/>
    </row>
    <row r="36" spans="2:8" ht="60.4" customHeight="1" thickBot="1" x14ac:dyDescent="0.45">
      <c r="B36" s="64" t="s">
        <v>221</v>
      </c>
      <c r="C36" s="349" t="s">
        <v>230</v>
      </c>
      <c r="D36" s="350"/>
      <c r="E36" s="350"/>
      <c r="F36" s="377"/>
      <c r="G36" s="46" t="s">
        <v>206</v>
      </c>
      <c r="H36" s="68"/>
    </row>
    <row r="37" spans="2:8" ht="48" customHeight="1" x14ac:dyDescent="0.4">
      <c r="B37" s="54">
        <v>13</v>
      </c>
      <c r="C37" s="502" t="s">
        <v>81</v>
      </c>
      <c r="D37" s="503"/>
      <c r="E37" s="503"/>
      <c r="F37" s="503"/>
      <c r="G37" s="55" t="s">
        <v>206</v>
      </c>
      <c r="H37" s="56"/>
    </row>
    <row r="38" spans="2:8" ht="48" customHeight="1" x14ac:dyDescent="0.4">
      <c r="B38" s="57" t="s">
        <v>82</v>
      </c>
      <c r="C38" s="500" t="s">
        <v>83</v>
      </c>
      <c r="D38" s="501"/>
      <c r="E38" s="501"/>
      <c r="F38" s="511"/>
      <c r="G38" s="48" t="s">
        <v>208</v>
      </c>
      <c r="H38" s="69"/>
    </row>
    <row r="39" spans="2:8" ht="88.5" customHeight="1" thickBot="1" x14ac:dyDescent="0.45">
      <c r="B39" s="60" t="s">
        <v>84</v>
      </c>
      <c r="C39" s="504" t="s">
        <v>85</v>
      </c>
      <c r="D39" s="505"/>
      <c r="E39" s="505"/>
      <c r="F39" s="519"/>
      <c r="G39" s="48" t="s">
        <v>208</v>
      </c>
      <c r="H39" s="70"/>
    </row>
    <row r="40" spans="2:8" ht="48" customHeight="1" x14ac:dyDescent="0.4">
      <c r="B40" s="521">
        <v>15</v>
      </c>
      <c r="C40" s="502" t="s">
        <v>87</v>
      </c>
      <c r="D40" s="503"/>
      <c r="E40" s="503"/>
      <c r="F40" s="514"/>
      <c r="G40" s="523" t="s">
        <v>208</v>
      </c>
      <c r="H40" s="517"/>
    </row>
    <row r="41" spans="2:8" ht="273.39999999999998" customHeight="1" thickBot="1" x14ac:dyDescent="0.45">
      <c r="B41" s="522"/>
      <c r="C41" s="504" t="s">
        <v>201</v>
      </c>
      <c r="D41" s="505"/>
      <c r="E41" s="505"/>
      <c r="F41" s="519"/>
      <c r="G41" s="524"/>
      <c r="H41" s="518"/>
    </row>
    <row r="42" spans="2:8" ht="48" customHeight="1" x14ac:dyDescent="0.4">
      <c r="B42" s="521">
        <v>16</v>
      </c>
      <c r="C42" s="525" t="s">
        <v>88</v>
      </c>
      <c r="D42" s="526"/>
      <c r="E42" s="526"/>
      <c r="F42" s="527"/>
      <c r="G42" s="515" t="s">
        <v>206</v>
      </c>
      <c r="H42" s="517"/>
    </row>
    <row r="43" spans="2:8" ht="226.15" customHeight="1" thickBot="1" x14ac:dyDescent="0.45">
      <c r="B43" s="522"/>
      <c r="C43" s="437" t="s">
        <v>202</v>
      </c>
      <c r="D43" s="438"/>
      <c r="E43" s="438"/>
      <c r="F43" s="439"/>
      <c r="G43" s="516"/>
      <c r="H43" s="518"/>
    </row>
    <row r="44" spans="2:8" ht="48" customHeight="1" x14ac:dyDescent="0.4">
      <c r="B44" s="521">
        <v>17</v>
      </c>
      <c r="C44" s="502" t="s">
        <v>89</v>
      </c>
      <c r="D44" s="503"/>
      <c r="E44" s="503"/>
      <c r="F44" s="514"/>
      <c r="G44" s="515" t="s">
        <v>206</v>
      </c>
      <c r="H44" s="528"/>
    </row>
    <row r="45" spans="2:8" ht="123.4" customHeight="1" thickBot="1" x14ac:dyDescent="0.45">
      <c r="B45" s="522"/>
      <c r="C45" s="437" t="s">
        <v>203</v>
      </c>
      <c r="D45" s="438"/>
      <c r="E45" s="438"/>
      <c r="F45" s="439"/>
      <c r="G45" s="516"/>
      <c r="H45" s="529"/>
    </row>
    <row r="46" spans="2:8" ht="48" customHeight="1" x14ac:dyDescent="0.4">
      <c r="B46" s="54">
        <v>18</v>
      </c>
      <c r="C46" s="502" t="s">
        <v>90</v>
      </c>
      <c r="D46" s="503"/>
      <c r="E46" s="503"/>
      <c r="F46" s="514"/>
      <c r="G46" s="55" t="s">
        <v>206</v>
      </c>
      <c r="H46" s="71"/>
    </row>
    <row r="47" spans="2:8" ht="48" customHeight="1" x14ac:dyDescent="0.4">
      <c r="B47" s="57" t="s">
        <v>91</v>
      </c>
      <c r="C47" s="500" t="s">
        <v>92</v>
      </c>
      <c r="D47" s="501"/>
      <c r="E47" s="501"/>
      <c r="F47" s="511"/>
      <c r="G47" s="58" t="s">
        <v>206</v>
      </c>
      <c r="H47" s="69"/>
    </row>
    <row r="48" spans="2:8" ht="48" customHeight="1" x14ac:dyDescent="0.4">
      <c r="B48" s="57" t="s">
        <v>93</v>
      </c>
      <c r="C48" s="500" t="s">
        <v>94</v>
      </c>
      <c r="D48" s="501"/>
      <c r="E48" s="501"/>
      <c r="F48" s="511"/>
      <c r="G48" s="58" t="s">
        <v>206</v>
      </c>
      <c r="H48" s="69"/>
    </row>
    <row r="49" spans="2:8" ht="48" customHeight="1" x14ac:dyDescent="0.4">
      <c r="B49" s="57" t="s">
        <v>95</v>
      </c>
      <c r="C49" s="500" t="s">
        <v>96</v>
      </c>
      <c r="D49" s="501"/>
      <c r="E49" s="501"/>
      <c r="F49" s="511"/>
      <c r="G49" s="58" t="s">
        <v>206</v>
      </c>
      <c r="H49" s="69"/>
    </row>
    <row r="50" spans="2:8" ht="48" customHeight="1" x14ac:dyDescent="0.4">
      <c r="B50" s="57" t="s">
        <v>97</v>
      </c>
      <c r="C50" s="500" t="s">
        <v>98</v>
      </c>
      <c r="D50" s="501"/>
      <c r="E50" s="501"/>
      <c r="F50" s="511"/>
      <c r="G50" s="58" t="s">
        <v>206</v>
      </c>
      <c r="H50" s="69"/>
    </row>
    <row r="51" spans="2:8" ht="48" customHeight="1" x14ac:dyDescent="0.4">
      <c r="B51" s="57" t="s">
        <v>99</v>
      </c>
      <c r="C51" s="500" t="s">
        <v>100</v>
      </c>
      <c r="D51" s="501"/>
      <c r="E51" s="501"/>
      <c r="F51" s="511"/>
      <c r="G51" s="58" t="s">
        <v>206</v>
      </c>
      <c r="H51" s="69"/>
    </row>
    <row r="52" spans="2:8" ht="48" customHeight="1" thickBot="1" x14ac:dyDescent="0.45">
      <c r="B52" s="60" t="s">
        <v>101</v>
      </c>
      <c r="C52" s="504" t="s">
        <v>102</v>
      </c>
      <c r="D52" s="505"/>
      <c r="E52" s="505"/>
      <c r="F52" s="519"/>
      <c r="G52" s="58" t="s">
        <v>206</v>
      </c>
      <c r="H52" s="70"/>
    </row>
    <row r="53" spans="2:8" ht="48" customHeight="1" x14ac:dyDescent="0.4">
      <c r="B53" s="378" t="s">
        <v>21</v>
      </c>
      <c r="C53" s="379"/>
      <c r="D53" s="379"/>
      <c r="E53" s="379"/>
      <c r="F53" s="379"/>
      <c r="G53" s="379"/>
      <c r="H53" s="380"/>
    </row>
    <row r="54" spans="2:8" ht="48" customHeight="1" x14ac:dyDescent="0.4">
      <c r="B54" s="73">
        <v>1</v>
      </c>
      <c r="C54" s="384" t="s">
        <v>114</v>
      </c>
      <c r="D54" s="385"/>
      <c r="E54" s="385"/>
      <c r="F54" s="386"/>
      <c r="G54" s="58" t="s">
        <v>206</v>
      </c>
      <c r="H54" s="69"/>
    </row>
    <row r="55" spans="2:8" ht="48" customHeight="1" thickBot="1" x14ac:dyDescent="0.45">
      <c r="B55" s="74">
        <v>2</v>
      </c>
      <c r="C55" s="387" t="s">
        <v>192</v>
      </c>
      <c r="D55" s="388"/>
      <c r="E55" s="388"/>
      <c r="F55" s="389"/>
      <c r="G55" s="75" t="s">
        <v>206</v>
      </c>
      <c r="H55" s="72"/>
    </row>
    <row r="56" spans="2:8" ht="48" customHeight="1" thickBot="1" x14ac:dyDescent="0.45">
      <c r="B56" s="530" t="s">
        <v>116</v>
      </c>
      <c r="C56" s="531"/>
      <c r="D56" s="531"/>
      <c r="E56" s="531"/>
      <c r="F56" s="532"/>
      <c r="G56" s="76" t="s">
        <v>206</v>
      </c>
      <c r="H56" s="77"/>
    </row>
  </sheetData>
  <mergeCells count="75">
    <mergeCell ref="B53:H53"/>
    <mergeCell ref="C54:F54"/>
    <mergeCell ref="C55:F55"/>
    <mergeCell ref="B56:F56"/>
    <mergeCell ref="C47:F47"/>
    <mergeCell ref="C48:F48"/>
    <mergeCell ref="C49:F49"/>
    <mergeCell ref="C50:F50"/>
    <mergeCell ref="C51:F51"/>
    <mergeCell ref="C52:F52"/>
    <mergeCell ref="C46:F46"/>
    <mergeCell ref="G40:G41"/>
    <mergeCell ref="H40:H41"/>
    <mergeCell ref="C41:F41"/>
    <mergeCell ref="B42:B43"/>
    <mergeCell ref="C42:F42"/>
    <mergeCell ref="G42:G43"/>
    <mergeCell ref="H42:H43"/>
    <mergeCell ref="C43:F43"/>
    <mergeCell ref="B44:B45"/>
    <mergeCell ref="C44:F44"/>
    <mergeCell ref="G44:G45"/>
    <mergeCell ref="H44:H45"/>
    <mergeCell ref="C45:F45"/>
    <mergeCell ref="C36:F36"/>
    <mergeCell ref="C37:F37"/>
    <mergeCell ref="C38:F38"/>
    <mergeCell ref="C39:F39"/>
    <mergeCell ref="B40:B41"/>
    <mergeCell ref="C40:F40"/>
    <mergeCell ref="C35:F35"/>
    <mergeCell ref="C24:F24"/>
    <mergeCell ref="C25:F25"/>
    <mergeCell ref="C26:F26"/>
    <mergeCell ref="C27:F27"/>
    <mergeCell ref="C28:F28"/>
    <mergeCell ref="C29:F29"/>
    <mergeCell ref="C30:F30"/>
    <mergeCell ref="C31:F31"/>
    <mergeCell ref="C32:F32"/>
    <mergeCell ref="C33:F33"/>
    <mergeCell ref="C34:F34"/>
    <mergeCell ref="C20:F20"/>
    <mergeCell ref="G20:G21"/>
    <mergeCell ref="H20:H21"/>
    <mergeCell ref="C21:F21"/>
    <mergeCell ref="C22:F22"/>
    <mergeCell ref="H22:H23"/>
    <mergeCell ref="C23:F23"/>
    <mergeCell ref="H16:H17"/>
    <mergeCell ref="C17:F17"/>
    <mergeCell ref="B18:B19"/>
    <mergeCell ref="C18:F18"/>
    <mergeCell ref="G18:G19"/>
    <mergeCell ref="H18:H19"/>
    <mergeCell ref="C19:F19"/>
    <mergeCell ref="G16:G17"/>
    <mergeCell ref="C12:F12"/>
    <mergeCell ref="C13:F13"/>
    <mergeCell ref="C14:F14"/>
    <mergeCell ref="C15:F15"/>
    <mergeCell ref="C16:F16"/>
    <mergeCell ref="C11:F11"/>
    <mergeCell ref="B2:H2"/>
    <mergeCell ref="B3:C3"/>
    <mergeCell ref="D3:H3"/>
    <mergeCell ref="B4:C4"/>
    <mergeCell ref="D4:H4"/>
    <mergeCell ref="B5:C5"/>
    <mergeCell ref="D5:H5"/>
    <mergeCell ref="B6:H6"/>
    <mergeCell ref="C7:F7"/>
    <mergeCell ref="C8:F8"/>
    <mergeCell ref="C9:F9"/>
    <mergeCell ref="C10:F10"/>
  </mergeCells>
  <pageMargins left="0.7" right="0.7" top="0.75" bottom="0.75" header="0.3" footer="0.3"/>
  <pageSetup paperSize="9" scale="66"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70"/>
  <sheetViews>
    <sheetView workbookViewId="0">
      <selection activeCell="C9" sqref="C9:F9"/>
    </sheetView>
  </sheetViews>
  <sheetFormatPr defaultRowHeight="15" x14ac:dyDescent="0.25"/>
  <cols>
    <col min="2" max="2" width="9.140625" style="1"/>
    <col min="3" max="3" width="34.5703125" customWidth="1"/>
    <col min="6" max="6" width="15" style="1" customWidth="1"/>
    <col min="7" max="7" width="14.28515625" style="1" customWidth="1"/>
    <col min="8" max="8" width="40.140625" customWidth="1"/>
  </cols>
  <sheetData>
    <row r="1" spans="2:8" ht="15.75" thickBot="1" x14ac:dyDescent="0.3"/>
    <row r="2" spans="2:8" ht="56.45" customHeight="1" thickBot="1" x14ac:dyDescent="0.3">
      <c r="B2" s="195" t="s">
        <v>0</v>
      </c>
      <c r="C2" s="291"/>
      <c r="D2" s="291"/>
      <c r="E2" s="291"/>
      <c r="F2" s="291"/>
      <c r="G2" s="291"/>
      <c r="H2" s="292"/>
    </row>
    <row r="3" spans="2:8" ht="38.450000000000003" customHeight="1" x14ac:dyDescent="0.25">
      <c r="B3" s="187" t="s">
        <v>5</v>
      </c>
      <c r="C3" s="188"/>
      <c r="D3" s="189" t="str">
        <f>'I etap oceny strona tytułowa'!D7:H7</f>
        <v>tytuł projektu</v>
      </c>
      <c r="E3" s="190"/>
      <c r="F3" s="190"/>
      <c r="G3" s="190"/>
      <c r="H3" s="191"/>
    </row>
    <row r="4" spans="2:8" ht="38.450000000000003" customHeight="1" x14ac:dyDescent="0.25">
      <c r="B4" s="174" t="s">
        <v>6</v>
      </c>
      <c r="C4" s="175"/>
      <c r="D4" s="176" t="str">
        <f>'I etap oceny strona tytułowa'!D8:H8</f>
        <v>FENX.01.02-00.00.01-001/23</v>
      </c>
      <c r="E4" s="177"/>
      <c r="F4" s="177"/>
      <c r="G4" s="177"/>
      <c r="H4" s="178"/>
    </row>
    <row r="5" spans="2:8" ht="38.450000000000003" customHeight="1" thickBot="1" x14ac:dyDescent="0.3">
      <c r="B5" s="182" t="s">
        <v>7</v>
      </c>
      <c r="C5" s="183"/>
      <c r="D5" s="293" t="str">
        <f>'I etap oceny strona tytułowa'!D9:H9</f>
        <v>Miasto 44</v>
      </c>
      <c r="E5" s="185"/>
      <c r="F5" s="185"/>
      <c r="G5" s="185"/>
      <c r="H5" s="186"/>
    </row>
    <row r="6" spans="2:8" ht="47.45" customHeight="1" thickBot="1" x14ac:dyDescent="0.3">
      <c r="B6" s="215" t="s">
        <v>181</v>
      </c>
      <c r="C6" s="285"/>
      <c r="D6" s="285"/>
      <c r="E6" s="285"/>
      <c r="F6" s="285"/>
      <c r="G6" s="285"/>
      <c r="H6" s="286"/>
    </row>
    <row r="7" spans="2:8" ht="42" customHeight="1" x14ac:dyDescent="0.25">
      <c r="B7" s="24" t="s">
        <v>22</v>
      </c>
      <c r="C7" s="287" t="s">
        <v>23</v>
      </c>
      <c r="D7" s="288"/>
      <c r="E7" s="288"/>
      <c r="F7" s="289"/>
      <c r="G7" s="25" t="s">
        <v>24</v>
      </c>
      <c r="H7" s="39" t="s">
        <v>25</v>
      </c>
    </row>
    <row r="8" spans="2:8" ht="63" customHeight="1" x14ac:dyDescent="0.25">
      <c r="B8" s="26">
        <v>1</v>
      </c>
      <c r="C8" s="290" t="s">
        <v>26</v>
      </c>
      <c r="D8" s="290"/>
      <c r="E8" s="290"/>
      <c r="F8" s="290"/>
      <c r="G8" s="14" t="str">
        <f>IF(AND(G9="TAK",G10="TAK",G11="TAK", G12="TAK", G13="TAK", G14="TAK"),"TAK","NIE")</f>
        <v>TAK</v>
      </c>
      <c r="H8" s="27"/>
    </row>
    <row r="9" spans="2:8" ht="27.75" customHeight="1" x14ac:dyDescent="0.25">
      <c r="B9" s="15" t="s">
        <v>27</v>
      </c>
      <c r="C9" s="270" t="s">
        <v>28</v>
      </c>
      <c r="D9" s="270"/>
      <c r="E9" s="270"/>
      <c r="F9" s="270"/>
      <c r="G9" s="6" t="s">
        <v>13</v>
      </c>
      <c r="H9" s="28"/>
    </row>
    <row r="10" spans="2:8" ht="39.75" customHeight="1" x14ac:dyDescent="0.25">
      <c r="B10" s="15" t="s">
        <v>29</v>
      </c>
      <c r="C10" s="270" t="s">
        <v>30</v>
      </c>
      <c r="D10" s="270"/>
      <c r="E10" s="270"/>
      <c r="F10" s="270"/>
      <c r="G10" s="6" t="s">
        <v>13</v>
      </c>
      <c r="H10" s="28"/>
    </row>
    <row r="11" spans="2:8" x14ac:dyDescent="0.25">
      <c r="B11" s="15" t="s">
        <v>31</v>
      </c>
      <c r="C11" s="270" t="s">
        <v>32</v>
      </c>
      <c r="D11" s="270"/>
      <c r="E11" s="270"/>
      <c r="F11" s="270"/>
      <c r="G11" s="6" t="s">
        <v>13</v>
      </c>
      <c r="H11" s="28"/>
    </row>
    <row r="12" spans="2:8" x14ac:dyDescent="0.25">
      <c r="B12" s="15" t="s">
        <v>33</v>
      </c>
      <c r="C12" s="270" t="s">
        <v>34</v>
      </c>
      <c r="D12" s="270"/>
      <c r="E12" s="270"/>
      <c r="F12" s="270"/>
      <c r="G12" s="6" t="s">
        <v>13</v>
      </c>
      <c r="H12" s="28"/>
    </row>
    <row r="13" spans="2:8" ht="16.5" customHeight="1" x14ac:dyDescent="0.25">
      <c r="B13" s="15" t="s">
        <v>35</v>
      </c>
      <c r="C13" s="270" t="s">
        <v>36</v>
      </c>
      <c r="D13" s="270"/>
      <c r="E13" s="270"/>
      <c r="F13" s="270"/>
      <c r="G13" s="6" t="s">
        <v>13</v>
      </c>
      <c r="H13" s="29"/>
    </row>
    <row r="14" spans="2:8" ht="26.25" customHeight="1" thickBot="1" x14ac:dyDescent="0.3">
      <c r="B14" s="9" t="s">
        <v>37</v>
      </c>
      <c r="C14" s="271" t="s">
        <v>38</v>
      </c>
      <c r="D14" s="271"/>
      <c r="E14" s="271"/>
      <c r="F14" s="271"/>
      <c r="G14" s="10" t="s">
        <v>13</v>
      </c>
      <c r="H14" s="30"/>
    </row>
    <row r="15" spans="2:8" ht="33.6" customHeight="1" x14ac:dyDescent="0.25">
      <c r="B15" s="8">
        <v>2</v>
      </c>
      <c r="C15" s="279" t="s">
        <v>39</v>
      </c>
      <c r="D15" s="279"/>
      <c r="E15" s="279"/>
      <c r="F15" s="279"/>
      <c r="G15" s="16" t="str">
        <f>IF(AND(G16="TAK",G17="TAK"),"TAK","NIE")</f>
        <v>TAK</v>
      </c>
      <c r="H15" s="12"/>
    </row>
    <row r="16" spans="2:8" ht="30.75" customHeight="1" x14ac:dyDescent="0.25">
      <c r="B16" s="15" t="s">
        <v>40</v>
      </c>
      <c r="C16" s="270" t="s">
        <v>41</v>
      </c>
      <c r="D16" s="270"/>
      <c r="E16" s="270"/>
      <c r="F16" s="270"/>
      <c r="G16" s="6" t="s">
        <v>13</v>
      </c>
      <c r="H16" s="28"/>
    </row>
    <row r="17" spans="2:8" ht="52.5" customHeight="1" thickBot="1" x14ac:dyDescent="0.3">
      <c r="B17" s="9" t="s">
        <v>42</v>
      </c>
      <c r="C17" s="247" t="s">
        <v>43</v>
      </c>
      <c r="D17" s="248"/>
      <c r="E17" s="248"/>
      <c r="F17" s="249"/>
      <c r="G17" s="10" t="s">
        <v>13</v>
      </c>
      <c r="H17" s="30"/>
    </row>
    <row r="18" spans="2:8" ht="38.450000000000003" customHeight="1" x14ac:dyDescent="0.25">
      <c r="B18" s="8">
        <v>3</v>
      </c>
      <c r="C18" s="280" t="s">
        <v>44</v>
      </c>
      <c r="D18" s="280"/>
      <c r="E18" s="280"/>
      <c r="F18" s="280"/>
      <c r="G18" s="281" t="s">
        <v>13</v>
      </c>
      <c r="H18" s="245"/>
    </row>
    <row r="19" spans="2:8" ht="42.75" customHeight="1" thickBot="1" x14ac:dyDescent="0.3">
      <c r="B19" s="9" t="s">
        <v>45</v>
      </c>
      <c r="C19" s="271" t="s">
        <v>46</v>
      </c>
      <c r="D19" s="271"/>
      <c r="E19" s="271"/>
      <c r="F19" s="271"/>
      <c r="G19" s="282"/>
      <c r="H19" s="246"/>
    </row>
    <row r="20" spans="2:8" ht="41.45" customHeight="1" x14ac:dyDescent="0.25">
      <c r="B20" s="31">
        <v>4</v>
      </c>
      <c r="C20" s="283" t="s">
        <v>47</v>
      </c>
      <c r="D20" s="283"/>
      <c r="E20" s="283"/>
      <c r="F20" s="283"/>
      <c r="G20" s="284" t="s">
        <v>13</v>
      </c>
      <c r="H20" s="278"/>
    </row>
    <row r="21" spans="2:8" ht="113.45" customHeight="1" thickBot="1" x14ac:dyDescent="0.3">
      <c r="B21" s="9" t="s">
        <v>48</v>
      </c>
      <c r="C21" s="247" t="s">
        <v>49</v>
      </c>
      <c r="D21" s="248"/>
      <c r="E21" s="248"/>
      <c r="F21" s="249"/>
      <c r="G21" s="254"/>
      <c r="H21" s="246"/>
    </row>
    <row r="22" spans="2:8" ht="40.15" customHeight="1" x14ac:dyDescent="0.25">
      <c r="B22" s="8">
        <v>5</v>
      </c>
      <c r="C22" s="250" t="s">
        <v>50</v>
      </c>
      <c r="D22" s="251"/>
      <c r="E22" s="251"/>
      <c r="F22" s="251"/>
      <c r="G22" s="14" t="str">
        <f>IF(AND(G23="TAK",G24="TAK",G25="TAK", G26="TAK", G27="TAK", G28="TAK", G29="TAK"),"TAK","NIE")</f>
        <v>TAK</v>
      </c>
      <c r="H22" s="32"/>
    </row>
    <row r="23" spans="2:8" ht="26.45" customHeight="1" x14ac:dyDescent="0.25">
      <c r="B23" s="15" t="s">
        <v>51</v>
      </c>
      <c r="C23" s="255" t="s">
        <v>52</v>
      </c>
      <c r="D23" s="256"/>
      <c r="E23" s="256"/>
      <c r="F23" s="257"/>
      <c r="G23" s="6" t="s">
        <v>13</v>
      </c>
      <c r="H23" s="33"/>
    </row>
    <row r="24" spans="2:8" ht="26.45" customHeight="1" x14ac:dyDescent="0.25">
      <c r="B24" s="15" t="s">
        <v>53</v>
      </c>
      <c r="C24" s="255" t="s">
        <v>54</v>
      </c>
      <c r="D24" s="256"/>
      <c r="E24" s="256"/>
      <c r="F24" s="257"/>
      <c r="G24" s="6" t="s">
        <v>13</v>
      </c>
      <c r="H24" s="33"/>
    </row>
    <row r="25" spans="2:8" ht="26.45" customHeight="1" x14ac:dyDescent="0.25">
      <c r="B25" s="15" t="s">
        <v>55</v>
      </c>
      <c r="C25" s="255" t="s">
        <v>56</v>
      </c>
      <c r="D25" s="256"/>
      <c r="E25" s="256"/>
      <c r="F25" s="257"/>
      <c r="G25" s="6" t="s">
        <v>13</v>
      </c>
      <c r="H25" s="33"/>
    </row>
    <row r="26" spans="2:8" ht="26.45" customHeight="1" x14ac:dyDescent="0.25">
      <c r="B26" s="15" t="s">
        <v>57</v>
      </c>
      <c r="C26" s="255" t="s">
        <v>58</v>
      </c>
      <c r="D26" s="256"/>
      <c r="E26" s="256"/>
      <c r="F26" s="257"/>
      <c r="G26" s="6" t="s">
        <v>13</v>
      </c>
      <c r="H26" s="33"/>
    </row>
    <row r="27" spans="2:8" ht="26.45" customHeight="1" x14ac:dyDescent="0.25">
      <c r="B27" s="15" t="s">
        <v>59</v>
      </c>
      <c r="C27" s="255" t="s">
        <v>60</v>
      </c>
      <c r="D27" s="256"/>
      <c r="E27" s="256"/>
      <c r="F27" s="257"/>
      <c r="G27" s="6" t="s">
        <v>13</v>
      </c>
      <c r="H27" s="33"/>
    </row>
    <row r="28" spans="2:8" ht="39" customHeight="1" x14ac:dyDescent="0.25">
      <c r="B28" s="15" t="s">
        <v>61</v>
      </c>
      <c r="C28" s="255" t="s">
        <v>62</v>
      </c>
      <c r="D28" s="256"/>
      <c r="E28" s="256"/>
      <c r="F28" s="257"/>
      <c r="G28" s="6" t="s">
        <v>13</v>
      </c>
      <c r="H28" s="33"/>
    </row>
    <row r="29" spans="2:8" ht="38.25" customHeight="1" thickBot="1" x14ac:dyDescent="0.3">
      <c r="B29" s="9" t="s">
        <v>63</v>
      </c>
      <c r="C29" s="247" t="s">
        <v>64</v>
      </c>
      <c r="D29" s="248"/>
      <c r="E29" s="248"/>
      <c r="F29" s="249"/>
      <c r="G29" s="10" t="s">
        <v>13</v>
      </c>
      <c r="H29" s="13"/>
    </row>
    <row r="30" spans="2:8" ht="39.6" customHeight="1" x14ac:dyDescent="0.25">
      <c r="B30" s="8">
        <v>8</v>
      </c>
      <c r="C30" s="279" t="s">
        <v>68</v>
      </c>
      <c r="D30" s="279"/>
      <c r="E30" s="279"/>
      <c r="F30" s="279"/>
      <c r="G30" s="16" t="str">
        <f>IF(AND(G31="TAK",G32="TAK"),"TAK","NIE")</f>
        <v>TAK</v>
      </c>
      <c r="H30" s="12"/>
    </row>
    <row r="31" spans="2:8" ht="147.75" customHeight="1" x14ac:dyDescent="0.25">
      <c r="B31" s="15" t="s">
        <v>69</v>
      </c>
      <c r="C31" s="270" t="s">
        <v>70</v>
      </c>
      <c r="D31" s="270"/>
      <c r="E31" s="270"/>
      <c r="F31" s="270"/>
      <c r="G31" s="6" t="s">
        <v>13</v>
      </c>
      <c r="H31" s="33"/>
    </row>
    <row r="32" spans="2:8" ht="77.25" customHeight="1" thickBot="1" x14ac:dyDescent="0.3">
      <c r="B32" s="9" t="s">
        <v>71</v>
      </c>
      <c r="C32" s="271" t="s">
        <v>72</v>
      </c>
      <c r="D32" s="271"/>
      <c r="E32" s="271"/>
      <c r="F32" s="271"/>
      <c r="G32" s="10" t="s">
        <v>13</v>
      </c>
      <c r="H32" s="13"/>
    </row>
    <row r="33" spans="2:11" ht="35.450000000000003" customHeight="1" x14ac:dyDescent="0.25">
      <c r="B33" s="272">
        <v>9</v>
      </c>
      <c r="C33" s="274" t="s">
        <v>73</v>
      </c>
      <c r="D33" s="275"/>
      <c r="E33" s="275"/>
      <c r="F33" s="275"/>
      <c r="G33" s="276" t="s">
        <v>13</v>
      </c>
      <c r="H33" s="278"/>
    </row>
    <row r="34" spans="2:11" ht="214.5" customHeight="1" thickBot="1" x14ac:dyDescent="0.3">
      <c r="B34" s="273"/>
      <c r="C34" s="267" t="s">
        <v>150</v>
      </c>
      <c r="D34" s="268"/>
      <c r="E34" s="268"/>
      <c r="F34" s="268"/>
      <c r="G34" s="277"/>
      <c r="H34" s="246"/>
    </row>
    <row r="35" spans="2:11" ht="34.9" customHeight="1" x14ac:dyDescent="0.25">
      <c r="B35" s="8">
        <v>10</v>
      </c>
      <c r="C35" s="250" t="s">
        <v>74</v>
      </c>
      <c r="D35" s="251"/>
      <c r="E35" s="251"/>
      <c r="F35" s="252"/>
      <c r="G35" s="16" t="str">
        <f>IF(AND(G36="TAK",G37="TAK"),"TAK","NIE")</f>
        <v>TAK</v>
      </c>
      <c r="H35" s="12"/>
    </row>
    <row r="36" spans="2:11" ht="128.44999999999999" customHeight="1" x14ac:dyDescent="0.25">
      <c r="B36" s="15" t="s">
        <v>75</v>
      </c>
      <c r="C36" s="255" t="s">
        <v>76</v>
      </c>
      <c r="D36" s="256"/>
      <c r="E36" s="256"/>
      <c r="F36" s="257"/>
      <c r="G36" s="6" t="s">
        <v>13</v>
      </c>
      <c r="H36" s="34"/>
      <c r="I36" s="3"/>
      <c r="J36" s="3"/>
      <c r="K36" s="3"/>
    </row>
    <row r="37" spans="2:11" ht="175.9" customHeight="1" thickBot="1" x14ac:dyDescent="0.3">
      <c r="B37" s="9" t="s">
        <v>77</v>
      </c>
      <c r="C37" s="247" t="s">
        <v>78</v>
      </c>
      <c r="D37" s="248"/>
      <c r="E37" s="248"/>
      <c r="F37" s="249"/>
      <c r="G37" s="10" t="s">
        <v>13</v>
      </c>
      <c r="H37" s="35"/>
    </row>
    <row r="38" spans="2:11" ht="23.45" hidden="1" customHeight="1" x14ac:dyDescent="0.25">
      <c r="B38" s="261">
        <v>11</v>
      </c>
      <c r="C38" s="258" t="s">
        <v>79</v>
      </c>
      <c r="D38" s="259"/>
      <c r="E38" s="259"/>
      <c r="F38" s="260"/>
      <c r="G38" s="253" t="s">
        <v>65</v>
      </c>
      <c r="H38" s="245"/>
    </row>
    <row r="39" spans="2:11" ht="40.15" hidden="1" customHeight="1" thickBot="1" x14ac:dyDescent="0.3">
      <c r="B39" s="262"/>
      <c r="C39" s="266" t="s">
        <v>66</v>
      </c>
      <c r="D39" s="248"/>
      <c r="E39" s="248"/>
      <c r="F39" s="249"/>
      <c r="G39" s="254"/>
      <c r="H39" s="246"/>
    </row>
    <row r="40" spans="2:11" ht="25.9" hidden="1" customHeight="1" x14ac:dyDescent="0.25">
      <c r="B40" s="261">
        <v>12</v>
      </c>
      <c r="C40" s="258" t="s">
        <v>80</v>
      </c>
      <c r="D40" s="259"/>
      <c r="E40" s="259"/>
      <c r="F40" s="260"/>
      <c r="G40" s="253" t="s">
        <v>65</v>
      </c>
      <c r="H40" s="245"/>
    </row>
    <row r="41" spans="2:11" ht="41.25" hidden="1" customHeight="1" thickBot="1" x14ac:dyDescent="0.3">
      <c r="B41" s="262"/>
      <c r="C41" s="266" t="s">
        <v>66</v>
      </c>
      <c r="D41" s="248"/>
      <c r="E41" s="248"/>
      <c r="F41" s="249"/>
      <c r="G41" s="254"/>
      <c r="H41" s="246"/>
    </row>
    <row r="42" spans="2:11" ht="36.6" hidden="1" customHeight="1" x14ac:dyDescent="0.25">
      <c r="B42" s="8">
        <v>13</v>
      </c>
      <c r="C42" s="258" t="s">
        <v>81</v>
      </c>
      <c r="D42" s="259"/>
      <c r="E42" s="259"/>
      <c r="F42" s="259"/>
      <c r="G42" s="16" t="str">
        <f>IF(AND(G43="TAK",G44="TAK"),"TAK","NIE")</f>
        <v>TAK</v>
      </c>
      <c r="H42" s="32"/>
    </row>
    <row r="43" spans="2:11" ht="48.75" hidden="1" customHeight="1" x14ac:dyDescent="0.25">
      <c r="B43" s="15" t="s">
        <v>82</v>
      </c>
      <c r="C43" s="255" t="s">
        <v>83</v>
      </c>
      <c r="D43" s="256"/>
      <c r="E43" s="256"/>
      <c r="F43" s="257"/>
      <c r="G43" s="6" t="s">
        <v>13</v>
      </c>
      <c r="H43" s="33"/>
    </row>
    <row r="44" spans="2:11" ht="83.25" hidden="1" customHeight="1" thickBot="1" x14ac:dyDescent="0.3">
      <c r="B44" s="9" t="s">
        <v>84</v>
      </c>
      <c r="C44" s="247" t="s">
        <v>85</v>
      </c>
      <c r="D44" s="248"/>
      <c r="E44" s="248"/>
      <c r="F44" s="249"/>
      <c r="G44" s="10" t="s">
        <v>13</v>
      </c>
      <c r="H44" s="13"/>
    </row>
    <row r="45" spans="2:11" ht="33" customHeight="1" x14ac:dyDescent="0.25">
      <c r="B45" s="261">
        <v>14</v>
      </c>
      <c r="C45" s="250" t="s">
        <v>86</v>
      </c>
      <c r="D45" s="251"/>
      <c r="E45" s="251"/>
      <c r="F45" s="252"/>
      <c r="G45" s="253" t="s">
        <v>13</v>
      </c>
      <c r="H45" s="245"/>
    </row>
    <row r="46" spans="2:11" ht="42" customHeight="1" thickBot="1" x14ac:dyDescent="0.3">
      <c r="B46" s="262"/>
      <c r="C46" s="267" t="s">
        <v>151</v>
      </c>
      <c r="D46" s="268"/>
      <c r="E46" s="268"/>
      <c r="F46" s="269"/>
      <c r="G46" s="254"/>
      <c r="H46" s="246"/>
    </row>
    <row r="47" spans="2:11" ht="35.450000000000003" hidden="1" customHeight="1" x14ac:dyDescent="0.25">
      <c r="B47" s="261">
        <v>15</v>
      </c>
      <c r="C47" s="258" t="s">
        <v>87</v>
      </c>
      <c r="D47" s="259"/>
      <c r="E47" s="259"/>
      <c r="F47" s="260"/>
      <c r="G47" s="253" t="s">
        <v>65</v>
      </c>
      <c r="H47" s="245"/>
    </row>
    <row r="48" spans="2:11" ht="36.75" hidden="1" customHeight="1" thickBot="1" x14ac:dyDescent="0.3">
      <c r="B48" s="262"/>
      <c r="C48" s="266" t="s">
        <v>66</v>
      </c>
      <c r="D48" s="248"/>
      <c r="E48" s="248"/>
      <c r="F48" s="249"/>
      <c r="G48" s="254"/>
      <c r="H48" s="246"/>
    </row>
    <row r="49" spans="2:8" ht="34.9" hidden="1" customHeight="1" x14ac:dyDescent="0.25">
      <c r="B49" s="261">
        <v>16</v>
      </c>
      <c r="C49" s="263" t="s">
        <v>88</v>
      </c>
      <c r="D49" s="264"/>
      <c r="E49" s="264"/>
      <c r="F49" s="265"/>
      <c r="G49" s="253" t="s">
        <v>65</v>
      </c>
      <c r="H49" s="245"/>
    </row>
    <row r="50" spans="2:8" ht="35.25" hidden="1" customHeight="1" thickBot="1" x14ac:dyDescent="0.3">
      <c r="B50" s="262"/>
      <c r="C50" s="266" t="s">
        <v>66</v>
      </c>
      <c r="D50" s="248"/>
      <c r="E50" s="248"/>
      <c r="F50" s="249"/>
      <c r="G50" s="254"/>
      <c r="H50" s="246"/>
    </row>
    <row r="51" spans="2:8" ht="31.15" hidden="1" customHeight="1" x14ac:dyDescent="0.25">
      <c r="B51" s="261">
        <v>17</v>
      </c>
      <c r="C51" s="258" t="s">
        <v>89</v>
      </c>
      <c r="D51" s="259"/>
      <c r="E51" s="259"/>
      <c r="F51" s="260"/>
      <c r="G51" s="253" t="s">
        <v>65</v>
      </c>
      <c r="H51" s="245"/>
    </row>
    <row r="52" spans="2:8" ht="36" hidden="1" customHeight="1" thickBot="1" x14ac:dyDescent="0.3">
      <c r="B52" s="262"/>
      <c r="C52" s="266" t="s">
        <v>66</v>
      </c>
      <c r="D52" s="248"/>
      <c r="E52" s="248"/>
      <c r="F52" s="249"/>
      <c r="G52" s="254"/>
      <c r="H52" s="246"/>
    </row>
    <row r="53" spans="2:8" ht="40.15" hidden="1" customHeight="1" x14ac:dyDescent="0.25">
      <c r="B53" s="8">
        <v>18</v>
      </c>
      <c r="C53" s="258" t="s">
        <v>90</v>
      </c>
      <c r="D53" s="259"/>
      <c r="E53" s="259"/>
      <c r="F53" s="260"/>
      <c r="G53" s="14" t="str">
        <f>IF(AND(G54="TAK",G55="TAK",G56="TAK", G57="TAK", G58="TAK", G59="TAK"),"TAK","NIE")</f>
        <v>TAK</v>
      </c>
      <c r="H53" s="12"/>
    </row>
    <row r="54" spans="2:8" ht="25.15" hidden="1" customHeight="1" x14ac:dyDescent="0.25">
      <c r="B54" s="15" t="s">
        <v>91</v>
      </c>
      <c r="C54" s="255" t="s">
        <v>92</v>
      </c>
      <c r="D54" s="256"/>
      <c r="E54" s="256"/>
      <c r="F54" s="257"/>
      <c r="G54" s="6" t="s">
        <v>13</v>
      </c>
      <c r="H54" s="33"/>
    </row>
    <row r="55" spans="2:8" ht="46.5" hidden="1" customHeight="1" x14ac:dyDescent="0.25">
      <c r="B55" s="15" t="s">
        <v>93</v>
      </c>
      <c r="C55" s="255" t="s">
        <v>94</v>
      </c>
      <c r="D55" s="256"/>
      <c r="E55" s="256"/>
      <c r="F55" s="257"/>
      <c r="G55" s="6" t="s">
        <v>13</v>
      </c>
      <c r="H55" s="33"/>
    </row>
    <row r="56" spans="2:8" ht="25.15" hidden="1" customHeight="1" x14ac:dyDescent="0.25">
      <c r="B56" s="15" t="s">
        <v>95</v>
      </c>
      <c r="C56" s="255" t="s">
        <v>96</v>
      </c>
      <c r="D56" s="256"/>
      <c r="E56" s="256"/>
      <c r="F56" s="257"/>
      <c r="G56" s="6" t="s">
        <v>13</v>
      </c>
      <c r="H56" s="33"/>
    </row>
    <row r="57" spans="2:8" ht="38.25" hidden="1" customHeight="1" x14ac:dyDescent="0.25">
      <c r="B57" s="15" t="s">
        <v>97</v>
      </c>
      <c r="C57" s="255" t="s">
        <v>98</v>
      </c>
      <c r="D57" s="256"/>
      <c r="E57" s="256"/>
      <c r="F57" s="257"/>
      <c r="G57" s="6" t="s">
        <v>13</v>
      </c>
      <c r="H57" s="33"/>
    </row>
    <row r="58" spans="2:8" ht="25.15" hidden="1" customHeight="1" x14ac:dyDescent="0.25">
      <c r="B58" s="15" t="s">
        <v>99</v>
      </c>
      <c r="C58" s="255" t="s">
        <v>100</v>
      </c>
      <c r="D58" s="256"/>
      <c r="E58" s="256"/>
      <c r="F58" s="257"/>
      <c r="G58" s="6" t="s">
        <v>13</v>
      </c>
      <c r="H58" s="33"/>
    </row>
    <row r="59" spans="2:8" ht="36.75" hidden="1" customHeight="1" thickBot="1" x14ac:dyDescent="0.3">
      <c r="B59" s="9" t="s">
        <v>101</v>
      </c>
      <c r="C59" s="247" t="s">
        <v>102</v>
      </c>
      <c r="D59" s="248"/>
      <c r="E59" s="248"/>
      <c r="F59" s="249"/>
      <c r="G59" s="10" t="s">
        <v>13</v>
      </c>
      <c r="H59" s="13"/>
    </row>
    <row r="60" spans="2:8" ht="34.15" customHeight="1" x14ac:dyDescent="0.25">
      <c r="B60" s="8">
        <v>19</v>
      </c>
      <c r="C60" s="250" t="s">
        <v>103</v>
      </c>
      <c r="D60" s="251"/>
      <c r="E60" s="251"/>
      <c r="F60" s="252"/>
      <c r="G60" s="16" t="str">
        <f>IF(AND(G61="TAK",G62="TAK"),"TAK","NIE")</f>
        <v>TAK</v>
      </c>
      <c r="H60" s="12"/>
    </row>
    <row r="61" spans="2:8" ht="40.15" customHeight="1" x14ac:dyDescent="0.25">
      <c r="B61" s="15" t="s">
        <v>104</v>
      </c>
      <c r="C61" s="255" t="s">
        <v>105</v>
      </c>
      <c r="D61" s="256"/>
      <c r="E61" s="256"/>
      <c r="F61" s="257"/>
      <c r="G61" s="6" t="s">
        <v>13</v>
      </c>
      <c r="H61" s="33"/>
    </row>
    <row r="62" spans="2:8" ht="40.15" customHeight="1" thickBot="1" x14ac:dyDescent="0.3">
      <c r="B62" s="9" t="s">
        <v>106</v>
      </c>
      <c r="C62" s="247" t="s">
        <v>107</v>
      </c>
      <c r="D62" s="248"/>
      <c r="E62" s="248"/>
      <c r="F62" s="249"/>
      <c r="G62" s="10" t="s">
        <v>13</v>
      </c>
      <c r="H62" s="13"/>
    </row>
    <row r="63" spans="2:8" ht="33.6" customHeight="1" x14ac:dyDescent="0.25">
      <c r="B63" s="8">
        <v>20</v>
      </c>
      <c r="C63" s="250" t="s">
        <v>108</v>
      </c>
      <c r="D63" s="251"/>
      <c r="E63" s="251"/>
      <c r="F63" s="252"/>
      <c r="G63" s="253" t="s">
        <v>13</v>
      </c>
      <c r="H63" s="245"/>
    </row>
    <row r="64" spans="2:8" ht="40.5" customHeight="1" thickBot="1" x14ac:dyDescent="0.3">
      <c r="B64" s="9" t="s">
        <v>109</v>
      </c>
      <c r="C64" s="247" t="s">
        <v>110</v>
      </c>
      <c r="D64" s="248"/>
      <c r="E64" s="248"/>
      <c r="F64" s="249"/>
      <c r="G64" s="254"/>
      <c r="H64" s="246"/>
    </row>
    <row r="65" spans="2:8" ht="25.9" customHeight="1" x14ac:dyDescent="0.25">
      <c r="B65" s="8">
        <v>21</v>
      </c>
      <c r="C65" s="250" t="s">
        <v>111</v>
      </c>
      <c r="D65" s="251"/>
      <c r="E65" s="251"/>
      <c r="F65" s="252"/>
      <c r="G65" s="253" t="s">
        <v>13</v>
      </c>
      <c r="H65" s="245"/>
    </row>
    <row r="66" spans="2:8" ht="25.5" customHeight="1" thickBot="1" x14ac:dyDescent="0.3">
      <c r="B66" s="9" t="s">
        <v>112</v>
      </c>
      <c r="C66" s="247" t="s">
        <v>113</v>
      </c>
      <c r="D66" s="248"/>
      <c r="E66" s="248"/>
      <c r="F66" s="249"/>
      <c r="G66" s="254"/>
      <c r="H66" s="246"/>
    </row>
    <row r="67" spans="2:8" ht="31.15" customHeight="1" x14ac:dyDescent="0.25">
      <c r="B67" s="231" t="s">
        <v>21</v>
      </c>
      <c r="C67" s="232"/>
      <c r="D67" s="232"/>
      <c r="E67" s="232"/>
      <c r="F67" s="232"/>
      <c r="G67" s="232"/>
      <c r="H67" s="233"/>
    </row>
    <row r="68" spans="2:8" ht="27" customHeight="1" x14ac:dyDescent="0.25">
      <c r="B68" s="18">
        <v>1</v>
      </c>
      <c r="C68" s="234" t="s">
        <v>114</v>
      </c>
      <c r="D68" s="235"/>
      <c r="E68" s="235"/>
      <c r="F68" s="236"/>
      <c r="G68" s="6" t="s">
        <v>13</v>
      </c>
      <c r="H68" s="33"/>
    </row>
    <row r="69" spans="2:8" ht="27" customHeight="1" thickBot="1" x14ac:dyDescent="0.3">
      <c r="B69" s="19">
        <v>2</v>
      </c>
      <c r="C69" s="237" t="s">
        <v>115</v>
      </c>
      <c r="D69" s="238"/>
      <c r="E69" s="238"/>
      <c r="F69" s="239"/>
      <c r="G69" s="6" t="s">
        <v>13</v>
      </c>
      <c r="H69" s="36"/>
    </row>
    <row r="70" spans="2:8" ht="32.450000000000003" customHeight="1" thickBot="1" x14ac:dyDescent="0.3">
      <c r="B70" s="240" t="s">
        <v>116</v>
      </c>
      <c r="C70" s="241"/>
      <c r="D70" s="241"/>
      <c r="E70" s="241"/>
      <c r="F70" s="242"/>
      <c r="G70" s="243" t="s">
        <v>13</v>
      </c>
      <c r="H70" s="244"/>
    </row>
  </sheetData>
  <mergeCells count="102">
    <mergeCell ref="B2:H2"/>
    <mergeCell ref="B3:C3"/>
    <mergeCell ref="D3:H3"/>
    <mergeCell ref="B4:C4"/>
    <mergeCell ref="D4:H4"/>
    <mergeCell ref="B5:C5"/>
    <mergeCell ref="D5:H5"/>
    <mergeCell ref="C12:F12"/>
    <mergeCell ref="C13:F13"/>
    <mergeCell ref="C14:F14"/>
    <mergeCell ref="C15:F15"/>
    <mergeCell ref="C16:F16"/>
    <mergeCell ref="C17:F17"/>
    <mergeCell ref="B6:H6"/>
    <mergeCell ref="C7:F7"/>
    <mergeCell ref="C8:F8"/>
    <mergeCell ref="C9:F9"/>
    <mergeCell ref="C10:F10"/>
    <mergeCell ref="C11:F11"/>
    <mergeCell ref="C22:F22"/>
    <mergeCell ref="C23:F23"/>
    <mergeCell ref="C24:F24"/>
    <mergeCell ref="C25:F25"/>
    <mergeCell ref="C26:F26"/>
    <mergeCell ref="C27:F27"/>
    <mergeCell ref="C18:F18"/>
    <mergeCell ref="G18:G19"/>
    <mergeCell ref="H18:H19"/>
    <mergeCell ref="C19:F19"/>
    <mergeCell ref="C20:F20"/>
    <mergeCell ref="G20:G21"/>
    <mergeCell ref="H20:H21"/>
    <mergeCell ref="C21:F21"/>
    <mergeCell ref="C31:F31"/>
    <mergeCell ref="C32:F32"/>
    <mergeCell ref="B33:B34"/>
    <mergeCell ref="C33:F33"/>
    <mergeCell ref="G33:G34"/>
    <mergeCell ref="H33:H34"/>
    <mergeCell ref="C34:F34"/>
    <mergeCell ref="C30:F30"/>
    <mergeCell ref="C28:F28"/>
    <mergeCell ref="C29:F29"/>
    <mergeCell ref="H38:H39"/>
    <mergeCell ref="C39:F39"/>
    <mergeCell ref="B40:B41"/>
    <mergeCell ref="C40:F40"/>
    <mergeCell ref="G40:G41"/>
    <mergeCell ref="H40:H41"/>
    <mergeCell ref="C41:F41"/>
    <mergeCell ref="C35:F35"/>
    <mergeCell ref="C36:F36"/>
    <mergeCell ref="C37:F37"/>
    <mergeCell ref="B38:B39"/>
    <mergeCell ref="C38:F38"/>
    <mergeCell ref="G38:G39"/>
    <mergeCell ref="H45:H46"/>
    <mergeCell ref="C46:F46"/>
    <mergeCell ref="B47:B48"/>
    <mergeCell ref="C47:F47"/>
    <mergeCell ref="G47:G48"/>
    <mergeCell ref="H47:H48"/>
    <mergeCell ref="C48:F48"/>
    <mergeCell ref="C42:F42"/>
    <mergeCell ref="C43:F43"/>
    <mergeCell ref="C44:F44"/>
    <mergeCell ref="B45:B46"/>
    <mergeCell ref="C45:F45"/>
    <mergeCell ref="G45:G46"/>
    <mergeCell ref="B49:B50"/>
    <mergeCell ref="C49:F49"/>
    <mergeCell ref="G49:G50"/>
    <mergeCell ref="H49:H50"/>
    <mergeCell ref="C50:F50"/>
    <mergeCell ref="B51:B52"/>
    <mergeCell ref="C51:F51"/>
    <mergeCell ref="G51:G52"/>
    <mergeCell ref="H51:H52"/>
    <mergeCell ref="C52:F52"/>
    <mergeCell ref="C59:F59"/>
    <mergeCell ref="C60:F60"/>
    <mergeCell ref="C61:F61"/>
    <mergeCell ref="C62:F62"/>
    <mergeCell ref="C63:F63"/>
    <mergeCell ref="G63:G64"/>
    <mergeCell ref="C53:F53"/>
    <mergeCell ref="C54:F54"/>
    <mergeCell ref="C55:F55"/>
    <mergeCell ref="C56:F56"/>
    <mergeCell ref="C57:F57"/>
    <mergeCell ref="C58:F58"/>
    <mergeCell ref="B67:H67"/>
    <mergeCell ref="C68:F68"/>
    <mergeCell ref="C69:F69"/>
    <mergeCell ref="B70:F70"/>
    <mergeCell ref="G70:H70"/>
    <mergeCell ref="H63:H64"/>
    <mergeCell ref="C64:F64"/>
    <mergeCell ref="C65:F65"/>
    <mergeCell ref="G65:G66"/>
    <mergeCell ref="H65:H66"/>
    <mergeCell ref="C66:F66"/>
  </mergeCells>
  <conditionalFormatting sqref="G8">
    <cfRule type="cellIs" dxfId="94" priority="22" operator="equal">
      <formula>"NIE DOTYCZY"</formula>
    </cfRule>
    <cfRule type="containsText" dxfId="93" priority="23" operator="containsText" text="TAK">
      <formula>NOT(ISERROR(SEARCH("TAK",G8)))</formula>
    </cfRule>
    <cfRule type="cellIs" dxfId="92" priority="24" operator="equal">
      <formula>"NIE"</formula>
    </cfRule>
  </conditionalFormatting>
  <conditionalFormatting sqref="G15">
    <cfRule type="cellIs" dxfId="91" priority="19" operator="equal">
      <formula>"NIE DOTYCZY"</formula>
    </cfRule>
    <cfRule type="containsText" dxfId="90" priority="20" operator="containsText" text="TAK">
      <formula>NOT(ISERROR(SEARCH("TAK",G15)))</formula>
    </cfRule>
    <cfRule type="cellIs" dxfId="89" priority="21" operator="equal">
      <formula>"NIE"</formula>
    </cfRule>
  </conditionalFormatting>
  <conditionalFormatting sqref="G18">
    <cfRule type="cellIs" dxfId="88" priority="66" operator="equal">
      <formula>"NIE"</formula>
    </cfRule>
    <cfRule type="containsText" dxfId="87" priority="65" operator="containsText" text="TAK">
      <formula>NOT(ISERROR(SEARCH("TAK",G18)))</formula>
    </cfRule>
    <cfRule type="cellIs" dxfId="86" priority="64" operator="equal">
      <formula>"NIE DOTYCZY"</formula>
    </cfRule>
  </conditionalFormatting>
  <conditionalFormatting sqref="G20">
    <cfRule type="cellIs" dxfId="85" priority="33" operator="equal">
      <formula>"NIE"</formula>
    </cfRule>
    <cfRule type="containsText" dxfId="84" priority="32" operator="containsText" text="TAK">
      <formula>NOT(ISERROR(SEARCH("TAK",G20)))</formula>
    </cfRule>
    <cfRule type="cellIs" dxfId="83" priority="31" operator="equal">
      <formula>"NIE DOTYCZY"</formula>
    </cfRule>
  </conditionalFormatting>
  <conditionalFormatting sqref="G22">
    <cfRule type="cellIs" dxfId="82" priority="16" operator="equal">
      <formula>"NIE DOTYCZY"</formula>
    </cfRule>
    <cfRule type="containsText" dxfId="81" priority="17" operator="containsText" text="TAK">
      <formula>NOT(ISERROR(SEARCH("TAK",G22)))</formula>
    </cfRule>
    <cfRule type="cellIs" dxfId="80" priority="18" operator="equal">
      <formula>"NIE"</formula>
    </cfRule>
  </conditionalFormatting>
  <conditionalFormatting sqref="G30">
    <cfRule type="cellIs" dxfId="79" priority="15" operator="equal">
      <formula>"NIE"</formula>
    </cfRule>
    <cfRule type="cellIs" dxfId="78" priority="13" operator="equal">
      <formula>"NIE DOTYCZY"</formula>
    </cfRule>
    <cfRule type="containsText" dxfId="77" priority="14" operator="containsText" text="TAK">
      <formula>NOT(ISERROR(SEARCH("TAK",G30)))</formula>
    </cfRule>
  </conditionalFormatting>
  <conditionalFormatting sqref="G33">
    <cfRule type="cellIs" dxfId="76" priority="57" operator="equal">
      <formula>"NIE"</formula>
    </cfRule>
    <cfRule type="containsText" dxfId="75" priority="56" operator="containsText" text="TAK">
      <formula>NOT(ISERROR(SEARCH("TAK",G33)))</formula>
    </cfRule>
    <cfRule type="cellIs" dxfId="74" priority="55" operator="equal">
      <formula>"NIE DOTYCZY"</formula>
    </cfRule>
  </conditionalFormatting>
  <conditionalFormatting sqref="G35">
    <cfRule type="cellIs" dxfId="73" priority="10" operator="equal">
      <formula>"NIE DOTYCZY"</formula>
    </cfRule>
    <cfRule type="containsText" dxfId="72" priority="11" operator="containsText" text="TAK">
      <formula>NOT(ISERROR(SEARCH("TAK",G35)))</formula>
    </cfRule>
    <cfRule type="cellIs" dxfId="71" priority="12" operator="equal">
      <formula>"NIE"</formula>
    </cfRule>
  </conditionalFormatting>
  <conditionalFormatting sqref="G38">
    <cfRule type="containsText" dxfId="70" priority="53" operator="containsText" text="TAK">
      <formula>NOT(ISERROR(SEARCH("TAK",G38)))</formula>
    </cfRule>
    <cfRule type="cellIs" dxfId="69" priority="52" operator="equal">
      <formula>"NIE DOTYCZY"</formula>
    </cfRule>
    <cfRule type="cellIs" dxfId="68" priority="54" operator="equal">
      <formula>"NIE"</formula>
    </cfRule>
  </conditionalFormatting>
  <conditionalFormatting sqref="G40">
    <cfRule type="cellIs" dxfId="67" priority="51" operator="equal">
      <formula>"NIE"</formula>
    </cfRule>
    <cfRule type="containsText" dxfId="66" priority="50" operator="containsText" text="TAK">
      <formula>NOT(ISERROR(SEARCH("TAK",G40)))</formula>
    </cfRule>
    <cfRule type="cellIs" dxfId="65" priority="49" operator="equal">
      <formula>"NIE DOTYCZY"</formula>
    </cfRule>
  </conditionalFormatting>
  <conditionalFormatting sqref="G42">
    <cfRule type="containsText" dxfId="64" priority="8" operator="containsText" text="TAK">
      <formula>NOT(ISERROR(SEARCH("TAK",G42)))</formula>
    </cfRule>
    <cfRule type="cellIs" dxfId="63" priority="7" operator="equal">
      <formula>"NIE DOTYCZY"</formula>
    </cfRule>
    <cfRule type="cellIs" dxfId="62" priority="9" operator="equal">
      <formula>"NIE"</formula>
    </cfRule>
  </conditionalFormatting>
  <conditionalFormatting sqref="G45">
    <cfRule type="cellIs" dxfId="61" priority="46" operator="equal">
      <formula>"NIE DOTYCZY"</formula>
    </cfRule>
    <cfRule type="cellIs" dxfId="60" priority="48" operator="equal">
      <formula>"NIE"</formula>
    </cfRule>
    <cfRule type="containsText" dxfId="59" priority="47" operator="containsText" text="TAK">
      <formula>NOT(ISERROR(SEARCH("TAK",G45)))</formula>
    </cfRule>
  </conditionalFormatting>
  <conditionalFormatting sqref="G47">
    <cfRule type="cellIs" dxfId="58" priority="43" operator="equal">
      <formula>"NIE DOTYCZY"</formula>
    </cfRule>
    <cfRule type="containsText" dxfId="57" priority="44" operator="containsText" text="TAK">
      <formula>NOT(ISERROR(SEARCH("TAK",G47)))</formula>
    </cfRule>
    <cfRule type="cellIs" dxfId="56" priority="45" operator="equal">
      <formula>"NIE"</formula>
    </cfRule>
  </conditionalFormatting>
  <conditionalFormatting sqref="G49">
    <cfRule type="cellIs" dxfId="55" priority="42" operator="equal">
      <formula>"NIE"</formula>
    </cfRule>
    <cfRule type="containsText" dxfId="54" priority="41" operator="containsText" text="TAK">
      <formula>NOT(ISERROR(SEARCH("TAK",G49)))</formula>
    </cfRule>
    <cfRule type="cellIs" dxfId="53" priority="40" operator="equal">
      <formula>"NIE DOTYCZY"</formula>
    </cfRule>
  </conditionalFormatting>
  <conditionalFormatting sqref="G51">
    <cfRule type="cellIs" dxfId="52" priority="39" operator="equal">
      <formula>"NIE"</formula>
    </cfRule>
    <cfRule type="containsText" dxfId="51" priority="38" operator="containsText" text="TAK">
      <formula>NOT(ISERROR(SEARCH("TAK",G51)))</formula>
    </cfRule>
    <cfRule type="cellIs" dxfId="50" priority="37" operator="equal">
      <formula>"NIE DOTYCZY"</formula>
    </cfRule>
  </conditionalFormatting>
  <conditionalFormatting sqref="G53">
    <cfRule type="cellIs" dxfId="49" priority="3" operator="equal">
      <formula>"NIE"</formula>
    </cfRule>
    <cfRule type="cellIs" dxfId="48" priority="1" operator="equal">
      <formula>"NIE DOTYCZY"</formula>
    </cfRule>
    <cfRule type="containsText" dxfId="47" priority="2" operator="containsText" text="TAK">
      <formula>NOT(ISERROR(SEARCH("TAK",G53)))</formula>
    </cfRule>
  </conditionalFormatting>
  <conditionalFormatting sqref="G60">
    <cfRule type="cellIs" dxfId="46" priority="4" operator="equal">
      <formula>"NIE DOTYCZY"</formula>
    </cfRule>
    <cfRule type="containsText" dxfId="45" priority="5" operator="containsText" text="TAK">
      <formula>NOT(ISERROR(SEARCH("TAK",G60)))</formula>
    </cfRule>
    <cfRule type="cellIs" dxfId="44" priority="6" operator="equal">
      <formula>"NIE"</formula>
    </cfRule>
  </conditionalFormatting>
  <conditionalFormatting sqref="G63">
    <cfRule type="cellIs" dxfId="43" priority="28" operator="equal">
      <formula>"NIE DOTYCZY"</formula>
    </cfRule>
    <cfRule type="cellIs" dxfId="42" priority="30" operator="equal">
      <formula>"NIE"</formula>
    </cfRule>
    <cfRule type="containsText" dxfId="41" priority="29" operator="containsText" text="TAK">
      <formula>NOT(ISERROR(SEARCH("TAK",G63)))</formula>
    </cfRule>
  </conditionalFormatting>
  <conditionalFormatting sqref="G65">
    <cfRule type="cellIs" dxfId="40" priority="27" operator="equal">
      <formula>"NIE"</formula>
    </cfRule>
    <cfRule type="containsText" dxfId="39" priority="26" operator="containsText" text="TAK">
      <formula>NOT(ISERROR(SEARCH("TAK",G65)))</formula>
    </cfRule>
    <cfRule type="cellIs" dxfId="38" priority="25" operator="equal">
      <formula>"NIE DOTYCZY"</formula>
    </cfRule>
  </conditionalFormatting>
  <conditionalFormatting sqref="G68:G70">
    <cfRule type="cellIs" dxfId="37" priority="34" operator="equal">
      <formula>"NIE DOTYCZY"</formula>
    </cfRule>
    <cfRule type="containsText" dxfId="36" priority="35" operator="containsText" text="TAK">
      <formula>NOT(ISERROR(SEARCH("TAK",G68)))</formula>
    </cfRule>
    <cfRule type="cellIs" dxfId="35" priority="36" operator="equal">
      <formula>"NIE"</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G68:G69</xm:sqref>
        </x14:dataValidation>
        <x14:dataValidation type="list" allowBlank="1" showInputMessage="1" showErrorMessage="1" xr:uid="{00000000-0002-0000-0100-000001000000}">
          <x14:formula1>
            <xm:f>robocze!$B$7:$B$9</xm:f>
          </x14:formula1>
          <xm:sqref>G70</xm:sqref>
        </x14:dataValidation>
        <x14:dataValidation type="list" allowBlank="1" showInputMessage="1" showErrorMessage="1" xr:uid="{00000000-0002-0000-0100-000002000000}">
          <x14:formula1>
            <xm:f>robocze!$B$3:$B$5</xm:f>
          </x14:formula1>
          <xm:sqref>G47 G49 G42:G45 G8:G18 G22:G29 G30:G33 G40 G35:G38 G51 G20 G65 G53:G63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32"/>
  <sheetViews>
    <sheetView topLeftCell="B1" workbookViewId="0">
      <selection activeCell="O9" sqref="O9"/>
    </sheetView>
  </sheetViews>
  <sheetFormatPr defaultRowHeight="15" x14ac:dyDescent="0.25"/>
  <cols>
    <col min="2" max="2" width="8.85546875" style="5"/>
    <col min="3" max="3" width="34.5703125" customWidth="1"/>
    <col min="6" max="6" width="15" customWidth="1"/>
    <col min="7" max="7" width="14.28515625" customWidth="1"/>
    <col min="8" max="8" width="40.140625" customWidth="1"/>
  </cols>
  <sheetData>
    <row r="1" spans="2:8" ht="15.75" thickBot="1" x14ac:dyDescent="0.3"/>
    <row r="2" spans="2:8" ht="57.6" customHeight="1" thickBot="1" x14ac:dyDescent="0.3">
      <c r="B2" s="195" t="s">
        <v>0</v>
      </c>
      <c r="C2" s="291"/>
      <c r="D2" s="291"/>
      <c r="E2" s="291"/>
      <c r="F2" s="291"/>
      <c r="G2" s="291"/>
      <c r="H2" s="292"/>
    </row>
    <row r="3" spans="2:8" ht="31.15" customHeight="1" x14ac:dyDescent="0.25">
      <c r="B3" s="187" t="s">
        <v>5</v>
      </c>
      <c r="C3" s="188"/>
      <c r="D3" s="189" t="str">
        <f>'I etap oceny strona tytułowa'!D7:H7</f>
        <v>tytuł projektu</v>
      </c>
      <c r="E3" s="190"/>
      <c r="F3" s="190"/>
      <c r="G3" s="190"/>
      <c r="H3" s="191"/>
    </row>
    <row r="4" spans="2:8" ht="31.15" customHeight="1" x14ac:dyDescent="0.25">
      <c r="B4" s="174" t="s">
        <v>6</v>
      </c>
      <c r="C4" s="175"/>
      <c r="D4" s="176" t="str">
        <f>'I etap oceny strona tytułowa'!D8:H8</f>
        <v>FENX.01.02-00.00.01-001/23</v>
      </c>
      <c r="E4" s="177"/>
      <c r="F4" s="177"/>
      <c r="G4" s="177"/>
      <c r="H4" s="178"/>
    </row>
    <row r="5" spans="2:8" ht="31.15" customHeight="1" thickBot="1" x14ac:dyDescent="0.3">
      <c r="B5" s="182" t="s">
        <v>7</v>
      </c>
      <c r="C5" s="183"/>
      <c r="D5" s="293" t="str">
        <f>'I etap oceny strona tytułowa'!D9:H9</f>
        <v>Miasto 44</v>
      </c>
      <c r="E5" s="185"/>
      <c r="F5" s="185"/>
      <c r="G5" s="185"/>
      <c r="H5" s="186"/>
    </row>
    <row r="6" spans="2:8" ht="50.25" customHeight="1" x14ac:dyDescent="0.25">
      <c r="B6" s="300" t="s">
        <v>180</v>
      </c>
      <c r="C6" s="301"/>
      <c r="D6" s="301"/>
      <c r="E6" s="301"/>
      <c r="F6" s="301"/>
      <c r="G6" s="301"/>
      <c r="H6" s="302"/>
    </row>
    <row r="7" spans="2:8" ht="32.25" thickBot="1" x14ac:dyDescent="0.3">
      <c r="B7" s="21" t="s">
        <v>22</v>
      </c>
      <c r="C7" s="303" t="s">
        <v>23</v>
      </c>
      <c r="D7" s="304"/>
      <c r="E7" s="304"/>
      <c r="F7" s="305"/>
      <c r="G7" s="22" t="s">
        <v>24</v>
      </c>
      <c r="H7" s="23" t="s">
        <v>25</v>
      </c>
    </row>
    <row r="8" spans="2:8" ht="42.6" customHeight="1" x14ac:dyDescent="0.25">
      <c r="B8" s="8">
        <v>1</v>
      </c>
      <c r="C8" s="294" t="s">
        <v>152</v>
      </c>
      <c r="D8" s="294"/>
      <c r="E8" s="294"/>
      <c r="F8" s="294"/>
      <c r="G8" s="16" t="str">
        <f>IF(AND(G9="TAK"),"TAK","NIE")</f>
        <v>TAK</v>
      </c>
      <c r="H8" s="12"/>
    </row>
    <row r="9" spans="2:8" ht="52.15" customHeight="1" thickBot="1" x14ac:dyDescent="0.3">
      <c r="B9" s="15" t="s">
        <v>27</v>
      </c>
      <c r="C9" s="295" t="s">
        <v>154</v>
      </c>
      <c r="D9" s="295"/>
      <c r="E9" s="295"/>
      <c r="F9" s="295"/>
      <c r="G9" s="6" t="s">
        <v>13</v>
      </c>
      <c r="H9" s="17"/>
    </row>
    <row r="10" spans="2:8" ht="63.75" customHeight="1" x14ac:dyDescent="0.25">
      <c r="B10" s="8">
        <v>2</v>
      </c>
      <c r="C10" s="294" t="s">
        <v>153</v>
      </c>
      <c r="D10" s="294"/>
      <c r="E10" s="294"/>
      <c r="F10" s="294"/>
      <c r="G10" s="16" t="str">
        <f>IF(AND(G11="TAK"),"TAK","NIE")</f>
        <v>TAK</v>
      </c>
      <c r="H10" s="12"/>
    </row>
    <row r="11" spans="2:8" ht="48.75" customHeight="1" thickBot="1" x14ac:dyDescent="0.3">
      <c r="B11" s="9" t="s">
        <v>40</v>
      </c>
      <c r="C11" s="298" t="s">
        <v>155</v>
      </c>
      <c r="D11" s="298"/>
      <c r="E11" s="298"/>
      <c r="F11" s="298"/>
      <c r="G11" s="10" t="s">
        <v>13</v>
      </c>
      <c r="H11" s="11"/>
    </row>
    <row r="12" spans="2:8" ht="40.15" customHeight="1" x14ac:dyDescent="0.25">
      <c r="B12" s="8">
        <v>4</v>
      </c>
      <c r="C12" s="294" t="s">
        <v>156</v>
      </c>
      <c r="D12" s="294"/>
      <c r="E12" s="294"/>
      <c r="F12" s="294"/>
      <c r="G12" s="16" t="str">
        <f>IF(AND(G13="TAK"),"TAK","NIE")</f>
        <v>TAK</v>
      </c>
      <c r="H12" s="12"/>
    </row>
    <row r="13" spans="2:8" ht="43.5" customHeight="1" thickBot="1" x14ac:dyDescent="0.3">
      <c r="B13" s="15" t="s">
        <v>48</v>
      </c>
      <c r="C13" s="295" t="s">
        <v>157</v>
      </c>
      <c r="D13" s="295"/>
      <c r="E13" s="295"/>
      <c r="F13" s="295"/>
      <c r="G13" s="6" t="s">
        <v>13</v>
      </c>
      <c r="H13" s="17"/>
    </row>
    <row r="14" spans="2:8" ht="90" customHeight="1" x14ac:dyDescent="0.25">
      <c r="B14" s="8">
        <v>5</v>
      </c>
      <c r="C14" s="294" t="s">
        <v>159</v>
      </c>
      <c r="D14" s="294"/>
      <c r="E14" s="294"/>
      <c r="F14" s="294"/>
      <c r="G14" s="16" t="str">
        <f>IF(AND(G15="TAK"),"TAK","NIE")</f>
        <v>TAK</v>
      </c>
      <c r="H14" s="12"/>
    </row>
    <row r="15" spans="2:8" ht="39.6" customHeight="1" thickBot="1" x14ac:dyDescent="0.3">
      <c r="B15" s="15" t="s">
        <v>51</v>
      </c>
      <c r="C15" s="295" t="s">
        <v>158</v>
      </c>
      <c r="D15" s="295"/>
      <c r="E15" s="295"/>
      <c r="F15" s="295"/>
      <c r="G15" s="6" t="s">
        <v>13</v>
      </c>
      <c r="H15" s="17"/>
    </row>
    <row r="16" spans="2:8" ht="57" customHeight="1" x14ac:dyDescent="0.25">
      <c r="B16" s="8">
        <v>6</v>
      </c>
      <c r="C16" s="294" t="s">
        <v>161</v>
      </c>
      <c r="D16" s="294"/>
      <c r="E16" s="294"/>
      <c r="F16" s="294"/>
      <c r="G16" s="16" t="str">
        <f>IF(AND(G17="TAK"),"TAK","NIE")</f>
        <v>TAK</v>
      </c>
      <c r="H16" s="12"/>
    </row>
    <row r="17" spans="2:8" ht="141.75" customHeight="1" thickBot="1" x14ac:dyDescent="0.3">
      <c r="B17" s="15" t="s">
        <v>160</v>
      </c>
      <c r="C17" s="295" t="s">
        <v>162</v>
      </c>
      <c r="D17" s="295"/>
      <c r="E17" s="295"/>
      <c r="F17" s="295"/>
      <c r="G17" s="6" t="s">
        <v>13</v>
      </c>
      <c r="H17" s="17"/>
    </row>
    <row r="18" spans="2:8" ht="32.25" customHeight="1" x14ac:dyDescent="0.25">
      <c r="B18" s="8">
        <v>7</v>
      </c>
      <c r="C18" s="294" t="s">
        <v>164</v>
      </c>
      <c r="D18" s="294"/>
      <c r="E18" s="294"/>
      <c r="F18" s="294"/>
      <c r="G18" s="16" t="str">
        <f>IF(AND(G19="TAK", G20="TAK", G21="TAK"),"TAK","NIE")</f>
        <v>TAK</v>
      </c>
      <c r="H18" s="12"/>
    </row>
    <row r="19" spans="2:8" ht="60.75" customHeight="1" x14ac:dyDescent="0.25">
      <c r="B19" s="15" t="s">
        <v>163</v>
      </c>
      <c r="C19" s="295" t="s">
        <v>167</v>
      </c>
      <c r="D19" s="295"/>
      <c r="E19" s="295"/>
      <c r="F19" s="295"/>
      <c r="G19" s="6" t="s">
        <v>13</v>
      </c>
      <c r="H19" s="17"/>
    </row>
    <row r="20" spans="2:8" ht="39.6" customHeight="1" x14ac:dyDescent="0.25">
      <c r="B20" s="40" t="s">
        <v>165</v>
      </c>
      <c r="C20" s="295" t="s">
        <v>166</v>
      </c>
      <c r="D20" s="295"/>
      <c r="E20" s="295"/>
      <c r="F20" s="295"/>
      <c r="G20" s="6" t="s">
        <v>13</v>
      </c>
      <c r="H20" s="41"/>
    </row>
    <row r="21" spans="2:8" ht="71.25" customHeight="1" x14ac:dyDescent="0.25">
      <c r="B21" s="15" t="s">
        <v>168</v>
      </c>
      <c r="C21" s="295" t="s">
        <v>169</v>
      </c>
      <c r="D21" s="295"/>
      <c r="E21" s="295"/>
      <c r="F21" s="295"/>
      <c r="G21" s="6" t="s">
        <v>13</v>
      </c>
      <c r="H21" s="41"/>
    </row>
    <row r="22" spans="2:8" ht="51.75" customHeight="1" thickBot="1" x14ac:dyDescent="0.3">
      <c r="B22" s="15" t="s">
        <v>170</v>
      </c>
      <c r="C22" s="295" t="s">
        <v>171</v>
      </c>
      <c r="D22" s="295"/>
      <c r="E22" s="295"/>
      <c r="F22" s="295"/>
      <c r="G22" s="6" t="s">
        <v>13</v>
      </c>
      <c r="H22" s="41"/>
    </row>
    <row r="23" spans="2:8" ht="51.75" customHeight="1" x14ac:dyDescent="0.25">
      <c r="B23" s="8">
        <v>8</v>
      </c>
      <c r="C23" s="294" t="s">
        <v>172</v>
      </c>
      <c r="D23" s="294"/>
      <c r="E23" s="294"/>
      <c r="F23" s="294"/>
      <c r="G23" s="16" t="str">
        <f>IF(AND(G24="TAK"),"TAK","NIE")</f>
        <v>TAK</v>
      </c>
      <c r="H23" s="12"/>
    </row>
    <row r="24" spans="2:8" ht="127.5" customHeight="1" thickBot="1" x14ac:dyDescent="0.3">
      <c r="B24" s="15" t="s">
        <v>69</v>
      </c>
      <c r="C24" s="295" t="s">
        <v>173</v>
      </c>
      <c r="D24" s="295"/>
      <c r="E24" s="295"/>
      <c r="F24" s="295"/>
      <c r="G24" s="6" t="s">
        <v>13</v>
      </c>
      <c r="H24" s="17"/>
    </row>
    <row r="25" spans="2:8" ht="51.75" customHeight="1" x14ac:dyDescent="0.25">
      <c r="B25" s="8">
        <v>9</v>
      </c>
      <c r="C25" s="294" t="s">
        <v>174</v>
      </c>
      <c r="D25" s="294"/>
      <c r="E25" s="294"/>
      <c r="F25" s="294"/>
      <c r="G25" s="16" t="str">
        <f>IF(AND(G26="TAK"),"TAK","NIE")</f>
        <v>TAK</v>
      </c>
      <c r="H25" s="12"/>
    </row>
    <row r="26" spans="2:8" ht="51.75" customHeight="1" thickBot="1" x14ac:dyDescent="0.3">
      <c r="B26" s="15" t="s">
        <v>176</v>
      </c>
      <c r="C26" s="295" t="s">
        <v>175</v>
      </c>
      <c r="D26" s="295"/>
      <c r="E26" s="295"/>
      <c r="F26" s="295"/>
      <c r="G26" s="6" t="s">
        <v>13</v>
      </c>
      <c r="H26" s="17"/>
    </row>
    <row r="27" spans="2:8" ht="29.45" customHeight="1" x14ac:dyDescent="0.25">
      <c r="B27" s="8">
        <v>10</v>
      </c>
      <c r="C27" s="294" t="s">
        <v>177</v>
      </c>
      <c r="D27" s="294"/>
      <c r="E27" s="294"/>
      <c r="F27" s="294"/>
      <c r="G27" s="281" t="s">
        <v>13</v>
      </c>
      <c r="H27" s="12"/>
    </row>
    <row r="28" spans="2:8" ht="29.25" customHeight="1" thickBot="1" x14ac:dyDescent="0.3">
      <c r="B28" s="9" t="s">
        <v>75</v>
      </c>
      <c r="C28" s="298" t="s">
        <v>178</v>
      </c>
      <c r="D28" s="298"/>
      <c r="E28" s="298"/>
      <c r="F28" s="298"/>
      <c r="G28" s="282"/>
      <c r="H28" s="11"/>
    </row>
    <row r="29" spans="2:8" ht="31.9" customHeight="1" x14ac:dyDescent="0.25">
      <c r="B29" s="231" t="s">
        <v>117</v>
      </c>
      <c r="C29" s="306"/>
      <c r="D29" s="306"/>
      <c r="E29" s="306"/>
      <c r="F29" s="306"/>
      <c r="G29" s="306"/>
      <c r="H29" s="307"/>
    </row>
    <row r="30" spans="2:8" ht="30.6" customHeight="1" x14ac:dyDescent="0.25">
      <c r="B30" s="18">
        <v>1</v>
      </c>
      <c r="C30" s="296" t="s">
        <v>114</v>
      </c>
      <c r="D30" s="296"/>
      <c r="E30" s="296"/>
      <c r="F30" s="296"/>
      <c r="G30" s="6" t="s">
        <v>13</v>
      </c>
      <c r="H30" s="17"/>
    </row>
    <row r="31" spans="2:8" ht="40.9" customHeight="1" thickBot="1" x14ac:dyDescent="0.3">
      <c r="B31" s="19">
        <v>2</v>
      </c>
      <c r="C31" s="297" t="s">
        <v>118</v>
      </c>
      <c r="D31" s="297"/>
      <c r="E31" s="297"/>
      <c r="F31" s="297"/>
      <c r="G31" s="4" t="s">
        <v>13</v>
      </c>
      <c r="H31" s="20"/>
    </row>
    <row r="32" spans="2:8" ht="30.6" customHeight="1" thickBot="1" x14ac:dyDescent="0.3">
      <c r="B32" s="240" t="s">
        <v>119</v>
      </c>
      <c r="C32" s="241"/>
      <c r="D32" s="241"/>
      <c r="E32" s="241"/>
      <c r="F32" s="241"/>
      <c r="G32" s="299" t="s">
        <v>120</v>
      </c>
      <c r="H32" s="244"/>
    </row>
  </sheetData>
  <mergeCells count="36">
    <mergeCell ref="B2:H2"/>
    <mergeCell ref="B3:C3"/>
    <mergeCell ref="D3:H3"/>
    <mergeCell ref="B4:C4"/>
    <mergeCell ref="D4:H4"/>
    <mergeCell ref="C10:F10"/>
    <mergeCell ref="C8:F8"/>
    <mergeCell ref="C11:F11"/>
    <mergeCell ref="C13:F13"/>
    <mergeCell ref="B29:H29"/>
    <mergeCell ref="C14:F14"/>
    <mergeCell ref="C12:F12"/>
    <mergeCell ref="C27:F27"/>
    <mergeCell ref="C15:F15"/>
    <mergeCell ref="C16:F16"/>
    <mergeCell ref="C17:F17"/>
    <mergeCell ref="C18:F18"/>
    <mergeCell ref="C19:F19"/>
    <mergeCell ref="C20:F20"/>
    <mergeCell ref="C21:F21"/>
    <mergeCell ref="C22:F22"/>
    <mergeCell ref="B5:C5"/>
    <mergeCell ref="D5:H5"/>
    <mergeCell ref="B6:H6"/>
    <mergeCell ref="C7:F7"/>
    <mergeCell ref="C9:F9"/>
    <mergeCell ref="C31:F31"/>
    <mergeCell ref="G27:G28"/>
    <mergeCell ref="B32:F32"/>
    <mergeCell ref="C28:F28"/>
    <mergeCell ref="G32:H32"/>
    <mergeCell ref="C23:F23"/>
    <mergeCell ref="C24:F24"/>
    <mergeCell ref="C25:F25"/>
    <mergeCell ref="C26:F26"/>
    <mergeCell ref="C30:F30"/>
  </mergeCells>
  <conditionalFormatting sqref="G8">
    <cfRule type="cellIs" dxfId="34" priority="22" operator="equal">
      <formula>"NIE DOTYCZY"</formula>
    </cfRule>
    <cfRule type="containsText" dxfId="33" priority="23" operator="containsText" text="TAK">
      <formula>NOT(ISERROR(SEARCH("TAK",G8)))</formula>
    </cfRule>
    <cfRule type="cellIs" dxfId="32" priority="24" operator="equal">
      <formula>"NIE"</formula>
    </cfRule>
  </conditionalFormatting>
  <conditionalFormatting sqref="G10">
    <cfRule type="cellIs" dxfId="31" priority="31" operator="equal">
      <formula>"NIE DOTYCZY"</formula>
    </cfRule>
    <cfRule type="containsText" dxfId="30" priority="32" operator="containsText" text="TAK">
      <formula>NOT(ISERROR(SEARCH("TAK",G10)))</formula>
    </cfRule>
    <cfRule type="cellIs" dxfId="29" priority="33" operator="equal">
      <formula>"NIE"</formula>
    </cfRule>
  </conditionalFormatting>
  <conditionalFormatting sqref="G12">
    <cfRule type="cellIs" dxfId="28" priority="25" operator="equal">
      <formula>"NIE DOTYCZY"</formula>
    </cfRule>
    <cfRule type="containsText" dxfId="27" priority="26" operator="containsText" text="TAK">
      <formula>NOT(ISERROR(SEARCH("TAK",G12)))</formula>
    </cfRule>
    <cfRule type="cellIs" dxfId="26" priority="27" operator="equal">
      <formula>"NIE"</formula>
    </cfRule>
  </conditionalFormatting>
  <conditionalFormatting sqref="G14">
    <cfRule type="cellIs" dxfId="25" priority="13" operator="equal">
      <formula>"NIE DOTYCZY"</formula>
    </cfRule>
    <cfRule type="containsText" dxfId="24" priority="14" operator="containsText" text="TAK">
      <formula>NOT(ISERROR(SEARCH("TAK",G14)))</formula>
    </cfRule>
    <cfRule type="cellIs" dxfId="23" priority="15" operator="equal">
      <formula>"NIE"</formula>
    </cfRule>
  </conditionalFormatting>
  <conditionalFormatting sqref="G16">
    <cfRule type="cellIs" dxfId="22" priority="10" operator="equal">
      <formula>"NIE DOTYCZY"</formula>
    </cfRule>
    <cfRule type="containsText" dxfId="21" priority="11" operator="containsText" text="TAK">
      <formula>NOT(ISERROR(SEARCH("TAK",G16)))</formula>
    </cfRule>
    <cfRule type="cellIs" dxfId="20" priority="12" operator="equal">
      <formula>"NIE"</formula>
    </cfRule>
  </conditionalFormatting>
  <conditionalFormatting sqref="G18">
    <cfRule type="cellIs" dxfId="19" priority="7" operator="equal">
      <formula>"NIE DOTYCZY"</formula>
    </cfRule>
    <cfRule type="containsText" dxfId="18" priority="8" operator="containsText" text="TAK">
      <formula>NOT(ISERROR(SEARCH("TAK",G18)))</formula>
    </cfRule>
    <cfRule type="cellIs" dxfId="17" priority="9" operator="equal">
      <formula>"NIE"</formula>
    </cfRule>
  </conditionalFormatting>
  <conditionalFormatting sqref="G23">
    <cfRule type="cellIs" dxfId="16" priority="4" operator="equal">
      <formula>"NIE DOTYCZY"</formula>
    </cfRule>
    <cfRule type="containsText" dxfId="15" priority="5" operator="containsText" text="TAK">
      <formula>NOT(ISERROR(SEARCH("TAK",G23)))</formula>
    </cfRule>
    <cfRule type="cellIs" dxfId="14" priority="6" operator="equal">
      <formula>"NIE"</formula>
    </cfRule>
  </conditionalFormatting>
  <conditionalFormatting sqref="G25">
    <cfRule type="cellIs" dxfId="13" priority="1" operator="equal">
      <formula>"NIE DOTYCZY"</formula>
    </cfRule>
    <cfRule type="containsText" dxfId="12" priority="2" operator="containsText" text="TAK">
      <formula>NOT(ISERROR(SEARCH("TAK",G25)))</formula>
    </cfRule>
    <cfRule type="cellIs" dxfId="11" priority="3" operator="equal">
      <formula>"NIE"</formula>
    </cfRule>
  </conditionalFormatting>
  <conditionalFormatting sqref="G27">
    <cfRule type="cellIs" dxfId="10" priority="73" operator="equal">
      <formula>"NIE DOTYCZY"</formula>
    </cfRule>
    <cfRule type="containsText" dxfId="9" priority="74" operator="containsText" text="TAK">
      <formula>NOT(ISERROR(SEARCH("TAK",G27)))</formula>
    </cfRule>
    <cfRule type="cellIs" dxfId="8" priority="75" operator="equal">
      <formula>"NIE"</formula>
    </cfRule>
  </conditionalFormatting>
  <conditionalFormatting sqref="G30:G32">
    <cfRule type="cellIs" dxfId="7" priority="58" operator="equal">
      <formula>"NIE DOTYCZY"</formula>
    </cfRule>
    <cfRule type="containsText" dxfId="6" priority="59" operator="containsText" text="TAK">
      <formula>NOT(ISERROR(SEARCH("TAK",G30)))</formula>
    </cfRule>
    <cfRule type="cellIs" dxfId="5" priority="60" operator="equal">
      <formula>"NIE"</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robocze!$B$7:$B$9</xm:f>
          </x14:formula1>
          <xm:sqref>G32</xm:sqref>
        </x14:dataValidation>
        <x14:dataValidation type="list" allowBlank="1" showInputMessage="1" showErrorMessage="1" xr:uid="{00000000-0002-0000-0200-000001000000}">
          <x14:formula1>
            <xm:f>robocze!$B$3:$B$4</xm:f>
          </x14:formula1>
          <xm:sqref>G30:G31</xm:sqref>
        </x14:dataValidation>
        <x14:dataValidation type="list" allowBlank="1" showInputMessage="1" showErrorMessage="1" xr:uid="{00000000-0002-0000-0200-000002000000}">
          <x14:formula1>
            <xm:f>robocze!$B$3:$B$5</xm:f>
          </x14:formula1>
          <xm:sqref>G8:G27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24"/>
  <sheetViews>
    <sheetView view="pageBreakPreview" zoomScale="85" zoomScaleNormal="80" zoomScaleSheetLayoutView="85" workbookViewId="0">
      <selection activeCell="K22" sqref="K22"/>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62.45" customHeight="1" thickBot="1" x14ac:dyDescent="0.3">
      <c r="B2" s="310" t="s">
        <v>0</v>
      </c>
      <c r="C2" s="311"/>
      <c r="D2" s="311"/>
      <c r="E2" s="311"/>
      <c r="F2" s="311"/>
      <c r="G2" s="311"/>
      <c r="H2" s="312"/>
    </row>
    <row r="3" spans="2:8" ht="31.9" customHeight="1" x14ac:dyDescent="0.25">
      <c r="B3" s="313" t="s">
        <v>1</v>
      </c>
      <c r="C3" s="314"/>
      <c r="D3" s="189" t="s">
        <v>348</v>
      </c>
      <c r="E3" s="190"/>
      <c r="F3" s="190"/>
      <c r="G3" s="190"/>
      <c r="H3" s="191"/>
    </row>
    <row r="4" spans="2:8" ht="31.9" customHeight="1" x14ac:dyDescent="0.25">
      <c r="B4" s="308" t="s">
        <v>2</v>
      </c>
      <c r="C4" s="309"/>
      <c r="D4" s="176" t="s">
        <v>349</v>
      </c>
      <c r="E4" s="177"/>
      <c r="F4" s="177"/>
      <c r="G4" s="177"/>
      <c r="H4" s="178"/>
    </row>
    <row r="5" spans="2:8" ht="31.9" customHeight="1" x14ac:dyDescent="0.25">
      <c r="B5" s="174" t="s">
        <v>3</v>
      </c>
      <c r="C5" s="175"/>
      <c r="D5" s="176" t="s">
        <v>350</v>
      </c>
      <c r="E5" s="177"/>
      <c r="F5" s="177"/>
      <c r="G5" s="177"/>
      <c r="H5" s="178"/>
    </row>
    <row r="6" spans="2:8" ht="34.9" customHeight="1" thickBot="1" x14ac:dyDescent="0.3">
      <c r="B6" s="308" t="s">
        <v>195</v>
      </c>
      <c r="C6" s="309"/>
      <c r="D6" s="192" t="s">
        <v>196</v>
      </c>
      <c r="E6" s="193"/>
      <c r="F6" s="193"/>
      <c r="G6" s="193"/>
      <c r="H6" s="194"/>
    </row>
    <row r="7" spans="2:8" ht="31.9" customHeight="1" thickBot="1" x14ac:dyDescent="0.3">
      <c r="B7" s="315" t="s">
        <v>197</v>
      </c>
      <c r="C7" s="316"/>
      <c r="D7" s="192" t="s">
        <v>199</v>
      </c>
      <c r="E7" s="193"/>
      <c r="F7" s="193"/>
      <c r="G7" s="193"/>
      <c r="H7" s="194"/>
    </row>
    <row r="8" spans="2:8" ht="31.9" customHeight="1" thickBot="1" x14ac:dyDescent="0.3">
      <c r="B8" s="313" t="s">
        <v>5</v>
      </c>
      <c r="C8" s="314"/>
      <c r="D8" s="317" t="s">
        <v>199</v>
      </c>
      <c r="E8" s="318"/>
      <c r="F8" s="318"/>
      <c r="G8" s="318"/>
      <c r="H8" s="319"/>
    </row>
    <row r="9" spans="2:8" ht="31.9" customHeight="1" thickBot="1" x14ac:dyDescent="0.3">
      <c r="B9" s="308" t="s">
        <v>6</v>
      </c>
      <c r="C9" s="309"/>
      <c r="D9" s="317"/>
      <c r="E9" s="318"/>
      <c r="F9" s="318"/>
      <c r="G9" s="318"/>
      <c r="H9" s="319"/>
    </row>
    <row r="10" spans="2:8" ht="31.9" customHeight="1" thickBot="1" x14ac:dyDescent="0.3">
      <c r="B10" s="308" t="s">
        <v>7</v>
      </c>
      <c r="C10" s="309"/>
      <c r="D10" s="317" t="s">
        <v>199</v>
      </c>
      <c r="E10" s="318"/>
      <c r="F10" s="318"/>
      <c r="G10" s="318"/>
      <c r="H10" s="319"/>
    </row>
    <row r="11" spans="2:8" ht="31.9" customHeight="1" thickBot="1" x14ac:dyDescent="0.3">
      <c r="B11" s="315" t="s">
        <v>8</v>
      </c>
      <c r="C11" s="316"/>
      <c r="D11" s="317" t="s">
        <v>199</v>
      </c>
      <c r="E11" s="318"/>
      <c r="F11" s="318"/>
      <c r="G11" s="318"/>
      <c r="H11" s="319"/>
    </row>
    <row r="12" spans="2:8" ht="31.9" customHeight="1" thickBot="1" x14ac:dyDescent="0.3">
      <c r="B12" s="313" t="s">
        <v>9</v>
      </c>
      <c r="C12" s="314"/>
      <c r="D12" s="317" t="s">
        <v>199</v>
      </c>
      <c r="E12" s="318"/>
      <c r="F12" s="318"/>
      <c r="G12" s="318"/>
      <c r="H12" s="319"/>
    </row>
    <row r="13" spans="2:8" ht="31.9" customHeight="1" thickBot="1" x14ac:dyDescent="0.3">
      <c r="B13" s="308" t="s">
        <v>10</v>
      </c>
      <c r="C13" s="309"/>
      <c r="D13" s="317" t="s">
        <v>199</v>
      </c>
      <c r="E13" s="318"/>
      <c r="F13" s="318"/>
      <c r="G13" s="318"/>
      <c r="H13" s="319"/>
    </row>
    <row r="14" spans="2:8" ht="31.9" customHeight="1" thickBot="1" x14ac:dyDescent="0.3">
      <c r="B14" s="315" t="s">
        <v>11</v>
      </c>
      <c r="C14" s="316"/>
      <c r="D14" s="317" t="s">
        <v>199</v>
      </c>
      <c r="E14" s="318"/>
      <c r="F14" s="318"/>
      <c r="G14" s="318"/>
      <c r="H14" s="319"/>
    </row>
    <row r="15" spans="2:8" ht="31.9" customHeight="1" thickBot="1" x14ac:dyDescent="0.3">
      <c r="B15" s="320" t="s">
        <v>12</v>
      </c>
      <c r="C15" s="321"/>
      <c r="D15" s="321"/>
      <c r="E15" s="321"/>
      <c r="F15" s="321"/>
      <c r="G15" s="321"/>
      <c r="H15" s="322"/>
    </row>
    <row r="16" spans="2:8" ht="66" customHeight="1" x14ac:dyDescent="0.25">
      <c r="B16" s="331" t="s">
        <v>149</v>
      </c>
      <c r="C16" s="332"/>
      <c r="D16" s="332"/>
      <c r="E16" s="332"/>
      <c r="F16" s="332"/>
      <c r="G16" s="42" t="s">
        <v>206</v>
      </c>
      <c r="H16" s="43" t="s">
        <v>266</v>
      </c>
    </row>
    <row r="17" spans="2:8" ht="40.15" customHeight="1" x14ac:dyDescent="0.25">
      <c r="B17" s="333" t="s">
        <v>15</v>
      </c>
      <c r="C17" s="334"/>
      <c r="D17" s="334"/>
      <c r="E17" s="334"/>
      <c r="F17" s="334"/>
      <c r="G17" s="44">
        <f>'etap II oceny - specyfik. rank.'!I60+'etap II oceny - horyzont. rank.'!I31</f>
        <v>101</v>
      </c>
      <c r="H17" s="45" t="s">
        <v>361</v>
      </c>
    </row>
    <row r="18" spans="2:8" ht="45" customHeight="1" thickBot="1" x14ac:dyDescent="0.3">
      <c r="B18" s="335" t="s">
        <v>189</v>
      </c>
      <c r="C18" s="336"/>
      <c r="D18" s="336"/>
      <c r="E18" s="336"/>
      <c r="F18" s="336"/>
      <c r="G18" s="46" t="s">
        <v>13</v>
      </c>
      <c r="H18" s="47" t="str">
        <f>IF(G18="TAK",robocze!B11,robocze!B12)</f>
        <v>PROJEKT REKOMENDOWANY DO DOFINANSOWANIA</v>
      </c>
    </row>
    <row r="19" spans="2:8" ht="30.6" customHeight="1" x14ac:dyDescent="0.25">
      <c r="B19" s="337" t="s">
        <v>16</v>
      </c>
      <c r="C19" s="338"/>
      <c r="D19" s="343" t="s">
        <v>17</v>
      </c>
      <c r="E19" s="343"/>
      <c r="F19" s="343"/>
      <c r="G19" s="323"/>
      <c r="H19" s="324"/>
    </row>
    <row r="20" spans="2:8" ht="30.6" customHeight="1" x14ac:dyDescent="0.25">
      <c r="B20" s="339"/>
      <c r="C20" s="340"/>
      <c r="D20" s="325" t="s">
        <v>18</v>
      </c>
      <c r="E20" s="325"/>
      <c r="F20" s="325"/>
      <c r="G20" s="326"/>
      <c r="H20" s="327"/>
    </row>
    <row r="21" spans="2:8" ht="63.6" customHeight="1" thickBot="1" x14ac:dyDescent="0.3">
      <c r="B21" s="341"/>
      <c r="C21" s="342"/>
      <c r="D21" s="328" t="s">
        <v>19</v>
      </c>
      <c r="E21" s="328"/>
      <c r="F21" s="328"/>
      <c r="G21" s="329"/>
      <c r="H21" s="330"/>
    </row>
    <row r="22" spans="2:8" ht="30.6" customHeight="1" x14ac:dyDescent="0.25">
      <c r="B22" s="339" t="s">
        <v>20</v>
      </c>
      <c r="C22" s="340"/>
      <c r="D22" s="344" t="s">
        <v>17</v>
      </c>
      <c r="E22" s="344"/>
      <c r="F22" s="344"/>
      <c r="G22" s="345"/>
      <c r="H22" s="346"/>
    </row>
    <row r="23" spans="2:8" ht="30.6" customHeight="1" x14ac:dyDescent="0.25">
      <c r="B23" s="339"/>
      <c r="C23" s="340"/>
      <c r="D23" s="325" t="s">
        <v>18</v>
      </c>
      <c r="E23" s="325"/>
      <c r="F23" s="325"/>
      <c r="G23" s="326"/>
      <c r="H23" s="327"/>
    </row>
    <row r="24" spans="2:8" ht="60.6" customHeight="1" thickBot="1" x14ac:dyDescent="0.3">
      <c r="B24" s="341"/>
      <c r="C24" s="342"/>
      <c r="D24" s="328" t="s">
        <v>19</v>
      </c>
      <c r="E24" s="328"/>
      <c r="F24" s="328"/>
      <c r="G24" s="347"/>
      <c r="H24" s="348"/>
    </row>
  </sheetData>
  <mergeCells count="43">
    <mergeCell ref="B22:C24"/>
    <mergeCell ref="D22:F22"/>
    <mergeCell ref="G22:H22"/>
    <mergeCell ref="D23:F23"/>
    <mergeCell ref="G23:H23"/>
    <mergeCell ref="D24:F24"/>
    <mergeCell ref="G24:H24"/>
    <mergeCell ref="B16:F16"/>
    <mergeCell ref="B17:F17"/>
    <mergeCell ref="B18:F18"/>
    <mergeCell ref="B19:C21"/>
    <mergeCell ref="D19:F19"/>
    <mergeCell ref="G19:H19"/>
    <mergeCell ref="D20:F20"/>
    <mergeCell ref="G20:H20"/>
    <mergeCell ref="D21:F21"/>
    <mergeCell ref="G21:H21"/>
    <mergeCell ref="B13:C13"/>
    <mergeCell ref="D13:H13"/>
    <mergeCell ref="B14:C14"/>
    <mergeCell ref="D14:H14"/>
    <mergeCell ref="B15:H15"/>
    <mergeCell ref="B10:C10"/>
    <mergeCell ref="D10:H10"/>
    <mergeCell ref="B11:C11"/>
    <mergeCell ref="D11:H11"/>
    <mergeCell ref="B12:C12"/>
    <mergeCell ref="D12:H12"/>
    <mergeCell ref="B7:C7"/>
    <mergeCell ref="D7:H7"/>
    <mergeCell ref="B8:C8"/>
    <mergeCell ref="D8:H8"/>
    <mergeCell ref="B9:C9"/>
    <mergeCell ref="D9:H9"/>
    <mergeCell ref="B6:C6"/>
    <mergeCell ref="D6:H6"/>
    <mergeCell ref="B2:H2"/>
    <mergeCell ref="B3:C3"/>
    <mergeCell ref="D3:H3"/>
    <mergeCell ref="B4:C4"/>
    <mergeCell ref="D4:H4"/>
    <mergeCell ref="B5:C5"/>
    <mergeCell ref="D5:H5"/>
  </mergeCells>
  <conditionalFormatting sqref="G17">
    <cfRule type="cellIs" dxfId="4" priority="1" operator="lessThanOrEqual">
      <formula>13</formula>
    </cfRule>
    <cfRule type="cellIs" dxfId="3" priority="2" operator="greaterThanOrEqual">
      <formula>14</formula>
    </cfRule>
  </conditionalFormatting>
  <conditionalFormatting sqref="G18">
    <cfRule type="cellIs" dxfId="2" priority="6" operator="equal">
      <formula>"NIE DOTYCZY"</formula>
    </cfRule>
    <cfRule type="containsText" dxfId="1" priority="7" operator="containsText" text="TAK">
      <formula>NOT(ISERROR(SEARCH("TAK",G18)))</formula>
    </cfRule>
    <cfRule type="cellIs" dxfId="0" priority="8" operator="equal">
      <formula>"NIE"</formula>
    </cfRule>
  </conditionalFormatting>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robocze!$B$3:$B$4</xm:f>
          </x14:formula1>
          <xm:sqref>G18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K56"/>
  <sheetViews>
    <sheetView view="pageBreakPreview" zoomScale="85" zoomScaleNormal="70" zoomScaleSheetLayoutView="85" workbookViewId="0">
      <selection activeCell="L21" sqref="L21:R44"/>
    </sheetView>
  </sheetViews>
  <sheetFormatPr defaultColWidth="8.7109375" defaultRowHeight="18.75" x14ac:dyDescent="0.4"/>
  <cols>
    <col min="1" max="1" width="8.7109375" style="50"/>
    <col min="2" max="2" width="8.85546875" style="49"/>
    <col min="3" max="3" width="34.5703125" style="50" customWidth="1"/>
    <col min="4" max="5" width="8.7109375" style="50"/>
    <col min="6" max="6" width="15" style="49" customWidth="1"/>
    <col min="7" max="7" width="14.28515625" style="49" customWidth="1"/>
    <col min="8" max="8" width="40.140625" style="50" customWidth="1"/>
    <col min="9" max="12" width="8.7109375" style="50"/>
    <col min="13" max="13" width="45.85546875" style="50" customWidth="1"/>
    <col min="14" max="16384" width="8.7109375" style="50"/>
  </cols>
  <sheetData>
    <row r="1" spans="2:8" ht="19.5" thickBot="1" x14ac:dyDescent="0.45"/>
    <row r="2" spans="2:8" ht="65.45" customHeight="1" thickBot="1" x14ac:dyDescent="0.45">
      <c r="B2" s="310" t="s">
        <v>0</v>
      </c>
      <c r="C2" s="360"/>
      <c r="D2" s="360"/>
      <c r="E2" s="360"/>
      <c r="F2" s="360"/>
      <c r="G2" s="360"/>
      <c r="H2" s="361"/>
    </row>
    <row r="3" spans="2:8" ht="38.450000000000003" customHeight="1" x14ac:dyDescent="0.4">
      <c r="B3" s="313" t="s">
        <v>5</v>
      </c>
      <c r="C3" s="314"/>
      <c r="D3" s="317" t="str">
        <f>'II etap oceny strona tytułow'!D8:H8</f>
        <v>…</v>
      </c>
      <c r="E3" s="318"/>
      <c r="F3" s="318"/>
      <c r="G3" s="318"/>
      <c r="H3" s="319"/>
    </row>
    <row r="4" spans="2:8" ht="38.450000000000003" customHeight="1" x14ac:dyDescent="0.4">
      <c r="B4" s="308" t="s">
        <v>6</v>
      </c>
      <c r="C4" s="309"/>
      <c r="D4" s="365">
        <f>'II etap oceny strona tytułow'!D9:H9</f>
        <v>0</v>
      </c>
      <c r="E4" s="366"/>
      <c r="F4" s="366"/>
      <c r="G4" s="366"/>
      <c r="H4" s="367"/>
    </row>
    <row r="5" spans="2:8" ht="38.450000000000003" customHeight="1" thickBot="1" x14ac:dyDescent="0.45">
      <c r="B5" s="315" t="s">
        <v>7</v>
      </c>
      <c r="C5" s="316"/>
      <c r="D5" s="362" t="str">
        <f>'II etap oceny strona tytułow'!D10:H10</f>
        <v>…</v>
      </c>
      <c r="E5" s="363"/>
      <c r="F5" s="363"/>
      <c r="G5" s="363"/>
      <c r="H5" s="364"/>
    </row>
    <row r="6" spans="2:8" ht="61.5" customHeight="1" thickBot="1" x14ac:dyDescent="0.45">
      <c r="B6" s="320" t="s">
        <v>259</v>
      </c>
      <c r="C6" s="371"/>
      <c r="D6" s="371"/>
      <c r="E6" s="371"/>
      <c r="F6" s="371"/>
      <c r="G6" s="371"/>
      <c r="H6" s="372"/>
    </row>
    <row r="7" spans="2:8" ht="53.45" customHeight="1" thickBot="1" x14ac:dyDescent="0.45">
      <c r="B7" s="51" t="s">
        <v>205</v>
      </c>
      <c r="C7" s="373" t="s">
        <v>23</v>
      </c>
      <c r="D7" s="374"/>
      <c r="E7" s="374"/>
      <c r="F7" s="375"/>
      <c r="G7" s="52" t="s">
        <v>24</v>
      </c>
      <c r="H7" s="53" t="s">
        <v>25</v>
      </c>
    </row>
    <row r="8" spans="2:8" s="63" customFormat="1" ht="40.15" customHeight="1" x14ac:dyDescent="0.4">
      <c r="B8" s="121">
        <v>5</v>
      </c>
      <c r="C8" s="355" t="s">
        <v>50</v>
      </c>
      <c r="D8" s="356"/>
      <c r="E8" s="356"/>
      <c r="F8" s="356"/>
      <c r="G8" s="122" t="s">
        <v>206</v>
      </c>
      <c r="H8" s="123"/>
    </row>
    <row r="9" spans="2:8" s="63" customFormat="1" ht="26.45" customHeight="1" x14ac:dyDescent="0.4">
      <c r="B9" s="124" t="s">
        <v>51</v>
      </c>
      <c r="C9" s="349" t="s">
        <v>52</v>
      </c>
      <c r="D9" s="350"/>
      <c r="E9" s="350"/>
      <c r="F9" s="350"/>
      <c r="G9" s="125" t="s">
        <v>206</v>
      </c>
      <c r="H9" s="126"/>
    </row>
    <row r="10" spans="2:8" s="63" customFormat="1" ht="26.45" customHeight="1" x14ac:dyDescent="0.4">
      <c r="B10" s="124" t="s">
        <v>53</v>
      </c>
      <c r="C10" s="349" t="s">
        <v>54</v>
      </c>
      <c r="D10" s="350"/>
      <c r="E10" s="350"/>
      <c r="F10" s="350"/>
      <c r="G10" s="125" t="s">
        <v>206</v>
      </c>
      <c r="H10" s="126"/>
    </row>
    <row r="11" spans="2:8" s="63" customFormat="1" ht="26.45" customHeight="1" x14ac:dyDescent="0.4">
      <c r="B11" s="124" t="s">
        <v>55</v>
      </c>
      <c r="C11" s="349" t="s">
        <v>56</v>
      </c>
      <c r="D11" s="350"/>
      <c r="E11" s="350"/>
      <c r="F11" s="350"/>
      <c r="G11" s="125" t="s">
        <v>206</v>
      </c>
      <c r="H11" s="126"/>
    </row>
    <row r="12" spans="2:8" s="63" customFormat="1" ht="26.45" customHeight="1" x14ac:dyDescent="0.4">
      <c r="B12" s="124" t="s">
        <v>57</v>
      </c>
      <c r="C12" s="349" t="s">
        <v>58</v>
      </c>
      <c r="D12" s="350"/>
      <c r="E12" s="350"/>
      <c r="F12" s="350"/>
      <c r="G12" s="125" t="s">
        <v>206</v>
      </c>
      <c r="H12" s="126"/>
    </row>
    <row r="13" spans="2:8" s="63" customFormat="1" ht="30.6" customHeight="1" x14ac:dyDescent="0.4">
      <c r="B13" s="124" t="s">
        <v>59</v>
      </c>
      <c r="C13" s="349" t="s">
        <v>60</v>
      </c>
      <c r="D13" s="350"/>
      <c r="E13" s="350"/>
      <c r="F13" s="350"/>
      <c r="G13" s="125" t="s">
        <v>206</v>
      </c>
      <c r="H13" s="126"/>
    </row>
    <row r="14" spans="2:8" s="63" customFormat="1" ht="39" customHeight="1" x14ac:dyDescent="0.4">
      <c r="B14" s="124" t="s">
        <v>61</v>
      </c>
      <c r="C14" s="349" t="s">
        <v>62</v>
      </c>
      <c r="D14" s="350"/>
      <c r="E14" s="350"/>
      <c r="F14" s="350"/>
      <c r="G14" s="125" t="s">
        <v>206</v>
      </c>
      <c r="H14" s="126"/>
    </row>
    <row r="15" spans="2:8" s="63" customFormat="1" ht="45" customHeight="1" thickBot="1" x14ac:dyDescent="0.45">
      <c r="B15" s="127" t="s">
        <v>63</v>
      </c>
      <c r="C15" s="358" t="s">
        <v>64</v>
      </c>
      <c r="D15" s="359"/>
      <c r="E15" s="359"/>
      <c r="F15" s="359"/>
      <c r="G15" s="128" t="s">
        <v>206</v>
      </c>
      <c r="H15" s="129"/>
    </row>
    <row r="16" spans="2:8" s="63" customFormat="1" ht="38.25" customHeight="1" x14ac:dyDescent="0.4">
      <c r="B16" s="121">
        <v>6</v>
      </c>
      <c r="C16" s="355" t="s">
        <v>268</v>
      </c>
      <c r="D16" s="356"/>
      <c r="E16" s="356"/>
      <c r="F16" s="356"/>
      <c r="G16" s="122" t="s">
        <v>206</v>
      </c>
      <c r="H16" s="123"/>
    </row>
    <row r="17" spans="2:11" s="120" customFormat="1" ht="44.25" customHeight="1" x14ac:dyDescent="0.25">
      <c r="B17" s="130" t="s">
        <v>160</v>
      </c>
      <c r="C17" s="368" t="s">
        <v>351</v>
      </c>
      <c r="D17" s="369"/>
      <c r="E17" s="369"/>
      <c r="F17" s="370"/>
      <c r="G17" s="131" t="s">
        <v>13</v>
      </c>
      <c r="H17" s="132"/>
      <c r="I17" s="119"/>
      <c r="J17" s="119"/>
      <c r="K17" s="119"/>
    </row>
    <row r="18" spans="2:11" s="120" customFormat="1" ht="42.75" customHeight="1" x14ac:dyDescent="0.25">
      <c r="B18" s="133" t="s">
        <v>267</v>
      </c>
      <c r="C18" s="368" t="s">
        <v>352</v>
      </c>
      <c r="D18" s="369"/>
      <c r="E18" s="369"/>
      <c r="F18" s="370"/>
      <c r="G18" s="131" t="s">
        <v>13</v>
      </c>
      <c r="H18" s="132"/>
      <c r="I18" s="119"/>
      <c r="J18" s="119"/>
      <c r="K18" s="119"/>
    </row>
    <row r="19" spans="2:11" s="120" customFormat="1" ht="49.5" customHeight="1" thickBot="1" x14ac:dyDescent="0.3">
      <c r="B19" s="134" t="s">
        <v>353</v>
      </c>
      <c r="C19" s="267" t="s">
        <v>354</v>
      </c>
      <c r="D19" s="268"/>
      <c r="E19" s="268"/>
      <c r="F19" s="269"/>
      <c r="G19" s="131" t="s">
        <v>13</v>
      </c>
      <c r="H19" s="132"/>
      <c r="I19" s="119"/>
      <c r="J19" s="119"/>
      <c r="K19" s="119"/>
    </row>
    <row r="20" spans="2:11" s="63" customFormat="1" ht="25.15" customHeight="1" x14ac:dyDescent="0.4">
      <c r="B20" s="135">
        <v>7</v>
      </c>
      <c r="C20" s="355" t="s">
        <v>67</v>
      </c>
      <c r="D20" s="356"/>
      <c r="E20" s="356"/>
      <c r="F20" s="357"/>
      <c r="G20" s="136" t="s">
        <v>206</v>
      </c>
      <c r="H20" s="137"/>
    </row>
    <row r="21" spans="2:11" s="63" customFormat="1" ht="42.6" customHeight="1" x14ac:dyDescent="0.4">
      <c r="B21" s="138" t="s">
        <v>163</v>
      </c>
      <c r="C21" s="352" t="s">
        <v>193</v>
      </c>
      <c r="D21" s="353"/>
      <c r="E21" s="353"/>
      <c r="F21" s="354"/>
      <c r="G21" s="125" t="s">
        <v>206</v>
      </c>
      <c r="H21" s="139"/>
    </row>
    <row r="22" spans="2:11" s="63" customFormat="1" ht="58.9" customHeight="1" thickBot="1" x14ac:dyDescent="0.45">
      <c r="B22" s="140" t="s">
        <v>165</v>
      </c>
      <c r="C22" s="358" t="s">
        <v>261</v>
      </c>
      <c r="D22" s="359"/>
      <c r="E22" s="359"/>
      <c r="F22" s="376"/>
      <c r="G22" s="128" t="s">
        <v>206</v>
      </c>
      <c r="H22" s="141"/>
    </row>
    <row r="23" spans="2:11" ht="25.9" customHeight="1" x14ac:dyDescent="0.4">
      <c r="B23" s="142">
        <v>12</v>
      </c>
      <c r="C23" s="355" t="s">
        <v>80</v>
      </c>
      <c r="D23" s="356"/>
      <c r="E23" s="356"/>
      <c r="F23" s="357"/>
      <c r="G23" s="122" t="s">
        <v>206</v>
      </c>
      <c r="H23" s="143"/>
    </row>
    <row r="24" spans="2:11" s="63" customFormat="1" ht="51.75" customHeight="1" x14ac:dyDescent="0.4">
      <c r="B24" s="144" t="s">
        <v>209</v>
      </c>
      <c r="C24" s="351" t="s">
        <v>223</v>
      </c>
      <c r="D24" s="351"/>
      <c r="E24" s="351"/>
      <c r="F24" s="351"/>
      <c r="G24" s="145" t="s">
        <v>206</v>
      </c>
      <c r="H24" s="146"/>
    </row>
    <row r="25" spans="2:11" s="63" customFormat="1" ht="54" customHeight="1" x14ac:dyDescent="0.4">
      <c r="B25" s="144" t="s">
        <v>210</v>
      </c>
      <c r="C25" s="351" t="s">
        <v>222</v>
      </c>
      <c r="D25" s="351"/>
      <c r="E25" s="351"/>
      <c r="F25" s="351"/>
      <c r="G25" s="145" t="s">
        <v>206</v>
      </c>
      <c r="H25" s="147"/>
    </row>
    <row r="26" spans="2:11" s="63" customFormat="1" ht="50.25" customHeight="1" x14ac:dyDescent="0.4">
      <c r="B26" s="144" t="s">
        <v>211</v>
      </c>
      <c r="C26" s="351" t="s">
        <v>225</v>
      </c>
      <c r="D26" s="351"/>
      <c r="E26" s="351"/>
      <c r="F26" s="351"/>
      <c r="G26" s="145" t="s">
        <v>206</v>
      </c>
      <c r="H26" s="147"/>
    </row>
    <row r="27" spans="2:11" s="63" customFormat="1" ht="53.25" customHeight="1" x14ac:dyDescent="0.4">
      <c r="B27" s="144" t="s">
        <v>212</v>
      </c>
      <c r="C27" s="351" t="s">
        <v>355</v>
      </c>
      <c r="D27" s="351"/>
      <c r="E27" s="351"/>
      <c r="F27" s="351"/>
      <c r="G27" s="145" t="s">
        <v>206</v>
      </c>
      <c r="H27" s="147"/>
    </row>
    <row r="28" spans="2:11" ht="63" customHeight="1" x14ac:dyDescent="0.4">
      <c r="B28" s="144" t="s">
        <v>213</v>
      </c>
      <c r="C28" s="351" t="s">
        <v>227</v>
      </c>
      <c r="D28" s="351"/>
      <c r="E28" s="351"/>
      <c r="F28" s="351"/>
      <c r="G28" s="145" t="s">
        <v>206</v>
      </c>
      <c r="H28" s="147"/>
    </row>
    <row r="29" spans="2:11" s="63" customFormat="1" ht="38.25" customHeight="1" x14ac:dyDescent="0.4">
      <c r="B29" s="144" t="s">
        <v>214</v>
      </c>
      <c r="C29" s="351" t="s">
        <v>228</v>
      </c>
      <c r="D29" s="351"/>
      <c r="E29" s="351"/>
      <c r="F29" s="351"/>
      <c r="G29" s="145" t="s">
        <v>206</v>
      </c>
      <c r="H29" s="147"/>
    </row>
    <row r="30" spans="2:11" s="63" customFormat="1" ht="36.75" customHeight="1" x14ac:dyDescent="0.4">
      <c r="B30" s="144" t="s">
        <v>215</v>
      </c>
      <c r="C30" s="351" t="s">
        <v>356</v>
      </c>
      <c r="D30" s="351"/>
      <c r="E30" s="351"/>
      <c r="F30" s="351"/>
      <c r="G30" s="145" t="s">
        <v>206</v>
      </c>
      <c r="H30" s="148"/>
    </row>
    <row r="31" spans="2:11" s="63" customFormat="1" ht="40.5" customHeight="1" x14ac:dyDescent="0.4">
      <c r="B31" s="144" t="s">
        <v>216</v>
      </c>
      <c r="C31" s="351" t="s">
        <v>229</v>
      </c>
      <c r="D31" s="351"/>
      <c r="E31" s="351"/>
      <c r="F31" s="351"/>
      <c r="G31" s="145" t="s">
        <v>206</v>
      </c>
      <c r="H31" s="146"/>
    </row>
    <row r="32" spans="2:11" s="63" customFormat="1" ht="47.25" customHeight="1" x14ac:dyDescent="0.4">
      <c r="B32" s="144" t="s">
        <v>217</v>
      </c>
      <c r="C32" s="351" t="s">
        <v>230</v>
      </c>
      <c r="D32" s="351"/>
      <c r="E32" s="351"/>
      <c r="F32" s="351"/>
      <c r="G32" s="145" t="s">
        <v>206</v>
      </c>
      <c r="H32" s="147"/>
    </row>
    <row r="33" spans="2:8" s="63" customFormat="1" ht="32.450000000000003" customHeight="1" x14ac:dyDescent="0.4">
      <c r="B33" s="144" t="s">
        <v>218</v>
      </c>
      <c r="C33" s="351" t="s">
        <v>233</v>
      </c>
      <c r="D33" s="351"/>
      <c r="E33" s="351"/>
      <c r="F33" s="351"/>
      <c r="G33" s="145" t="s">
        <v>206</v>
      </c>
      <c r="H33" s="147"/>
    </row>
    <row r="34" spans="2:8" s="63" customFormat="1" ht="28.9" customHeight="1" thickBot="1" x14ac:dyDescent="0.45">
      <c r="B34" s="144" t="s">
        <v>219</v>
      </c>
      <c r="C34" s="349" t="s">
        <v>224</v>
      </c>
      <c r="D34" s="350"/>
      <c r="E34" s="350"/>
      <c r="F34" s="377"/>
      <c r="G34" s="145" t="s">
        <v>206</v>
      </c>
      <c r="H34" s="147"/>
    </row>
    <row r="35" spans="2:8" ht="36.6" customHeight="1" x14ac:dyDescent="0.4">
      <c r="B35" s="121">
        <v>13</v>
      </c>
      <c r="C35" s="355" t="s">
        <v>81</v>
      </c>
      <c r="D35" s="356"/>
      <c r="E35" s="356"/>
      <c r="F35" s="356"/>
      <c r="G35" s="122" t="s">
        <v>206</v>
      </c>
      <c r="H35" s="123"/>
    </row>
    <row r="36" spans="2:8" s="63" customFormat="1" ht="57" customHeight="1" x14ac:dyDescent="0.4">
      <c r="B36" s="124" t="s">
        <v>82</v>
      </c>
      <c r="C36" s="349" t="s">
        <v>83</v>
      </c>
      <c r="D36" s="350"/>
      <c r="E36" s="350"/>
      <c r="F36" s="377"/>
      <c r="G36" s="149" t="s">
        <v>208</v>
      </c>
      <c r="H36" s="150"/>
    </row>
    <row r="37" spans="2:8" s="63" customFormat="1" ht="88.9" customHeight="1" thickBot="1" x14ac:dyDescent="0.45">
      <c r="B37" s="127" t="s">
        <v>84</v>
      </c>
      <c r="C37" s="358" t="s">
        <v>85</v>
      </c>
      <c r="D37" s="359"/>
      <c r="E37" s="359"/>
      <c r="F37" s="376"/>
      <c r="G37" s="149" t="s">
        <v>208</v>
      </c>
      <c r="H37" s="151"/>
    </row>
    <row r="38" spans="2:8" s="63" customFormat="1" ht="40.15" customHeight="1" x14ac:dyDescent="0.4">
      <c r="B38" s="121">
        <v>18</v>
      </c>
      <c r="C38" s="355" t="s">
        <v>90</v>
      </c>
      <c r="D38" s="356"/>
      <c r="E38" s="356"/>
      <c r="F38" s="357"/>
      <c r="G38" s="122" t="s">
        <v>206</v>
      </c>
      <c r="H38" s="152"/>
    </row>
    <row r="39" spans="2:8" s="63" customFormat="1" ht="25.15" customHeight="1" x14ac:dyDescent="0.4">
      <c r="B39" s="124" t="s">
        <v>91</v>
      </c>
      <c r="C39" s="349" t="s">
        <v>92</v>
      </c>
      <c r="D39" s="350"/>
      <c r="E39" s="350"/>
      <c r="F39" s="377"/>
      <c r="G39" s="125" t="s">
        <v>206</v>
      </c>
      <c r="H39" s="150"/>
    </row>
    <row r="40" spans="2:8" s="63" customFormat="1" ht="60.6" customHeight="1" x14ac:dyDescent="0.4">
      <c r="B40" s="124" t="s">
        <v>93</v>
      </c>
      <c r="C40" s="349" t="s">
        <v>357</v>
      </c>
      <c r="D40" s="350"/>
      <c r="E40" s="350"/>
      <c r="F40" s="377"/>
      <c r="G40" s="125" t="s">
        <v>206</v>
      </c>
      <c r="H40" s="150"/>
    </row>
    <row r="41" spans="2:8" s="63" customFormat="1" ht="25.15" customHeight="1" x14ac:dyDescent="0.4">
      <c r="B41" s="124" t="s">
        <v>95</v>
      </c>
      <c r="C41" s="349" t="s">
        <v>96</v>
      </c>
      <c r="D41" s="350"/>
      <c r="E41" s="350"/>
      <c r="F41" s="377"/>
      <c r="G41" s="125" t="s">
        <v>206</v>
      </c>
      <c r="H41" s="150"/>
    </row>
    <row r="42" spans="2:8" s="63" customFormat="1" ht="46.15" customHeight="1" x14ac:dyDescent="0.4">
      <c r="B42" s="124" t="s">
        <v>97</v>
      </c>
      <c r="C42" s="349" t="s">
        <v>98</v>
      </c>
      <c r="D42" s="350"/>
      <c r="E42" s="350"/>
      <c r="F42" s="377"/>
      <c r="G42" s="125" t="s">
        <v>206</v>
      </c>
      <c r="H42" s="150"/>
    </row>
    <row r="43" spans="2:8" s="63" customFormat="1" ht="30.6" customHeight="1" x14ac:dyDescent="0.4">
      <c r="B43" s="124" t="s">
        <v>99</v>
      </c>
      <c r="C43" s="349" t="s">
        <v>100</v>
      </c>
      <c r="D43" s="350"/>
      <c r="E43" s="350"/>
      <c r="F43" s="377"/>
      <c r="G43" s="125" t="s">
        <v>206</v>
      </c>
      <c r="H43" s="150"/>
    </row>
    <row r="44" spans="2:8" s="63" customFormat="1" ht="45.6" customHeight="1" x14ac:dyDescent="0.4">
      <c r="B44" s="124" t="s">
        <v>101</v>
      </c>
      <c r="C44" s="349" t="s">
        <v>102</v>
      </c>
      <c r="D44" s="350"/>
      <c r="E44" s="350"/>
      <c r="F44" s="377"/>
      <c r="G44" s="125" t="s">
        <v>206</v>
      </c>
      <c r="H44" s="153"/>
    </row>
    <row r="45" spans="2:8" s="63" customFormat="1" ht="47.45" customHeight="1" x14ac:dyDescent="0.4">
      <c r="B45" s="124" t="s">
        <v>262</v>
      </c>
      <c r="C45" s="349" t="s">
        <v>264</v>
      </c>
      <c r="D45" s="350"/>
      <c r="E45" s="350"/>
      <c r="F45" s="377"/>
      <c r="G45" s="125" t="s">
        <v>206</v>
      </c>
      <c r="H45" s="153"/>
    </row>
    <row r="46" spans="2:8" s="63" customFormat="1" ht="36.75" customHeight="1" thickBot="1" x14ac:dyDescent="0.45">
      <c r="B46" s="127" t="s">
        <v>263</v>
      </c>
      <c r="C46" s="358" t="s">
        <v>265</v>
      </c>
      <c r="D46" s="359"/>
      <c r="E46" s="359"/>
      <c r="F46" s="376"/>
      <c r="G46" s="125" t="s">
        <v>206</v>
      </c>
      <c r="H46" s="151"/>
    </row>
    <row r="47" spans="2:8" ht="31.15" customHeight="1" x14ac:dyDescent="0.4">
      <c r="B47" s="378" t="s">
        <v>21</v>
      </c>
      <c r="C47" s="379"/>
      <c r="D47" s="379"/>
      <c r="E47" s="379"/>
      <c r="F47" s="379"/>
      <c r="G47" s="379"/>
      <c r="H47" s="380"/>
    </row>
    <row r="48" spans="2:8" ht="27" customHeight="1" x14ac:dyDescent="0.4">
      <c r="B48" s="73">
        <v>1</v>
      </c>
      <c r="C48" s="384" t="s">
        <v>114</v>
      </c>
      <c r="D48" s="385"/>
      <c r="E48" s="385"/>
      <c r="F48" s="386"/>
      <c r="G48" s="58" t="s">
        <v>206</v>
      </c>
      <c r="H48" s="69"/>
    </row>
    <row r="49" spans="2:8" ht="36" customHeight="1" thickBot="1" x14ac:dyDescent="0.45">
      <c r="B49" s="74">
        <v>2</v>
      </c>
      <c r="C49" s="387" t="s">
        <v>192</v>
      </c>
      <c r="D49" s="388"/>
      <c r="E49" s="388"/>
      <c r="F49" s="389"/>
      <c r="G49" s="75" t="s">
        <v>206</v>
      </c>
      <c r="H49" s="72"/>
    </row>
    <row r="50" spans="2:8" ht="32.450000000000003" customHeight="1" thickBot="1" x14ac:dyDescent="0.45">
      <c r="B50" s="381" t="s">
        <v>260</v>
      </c>
      <c r="C50" s="382"/>
      <c r="D50" s="382"/>
      <c r="E50" s="382"/>
      <c r="F50" s="383"/>
      <c r="G50" s="76" t="s">
        <v>206</v>
      </c>
      <c r="H50" s="77"/>
    </row>
    <row r="51" spans="2:8" customFormat="1" ht="30.6" customHeight="1" x14ac:dyDescent="0.25">
      <c r="B51" s="337" t="s">
        <v>16</v>
      </c>
      <c r="C51" s="338"/>
      <c r="D51" s="343" t="s">
        <v>17</v>
      </c>
      <c r="E51" s="343"/>
      <c r="F51" s="343"/>
      <c r="G51" s="323"/>
      <c r="H51" s="324"/>
    </row>
    <row r="52" spans="2:8" customFormat="1" ht="30.6" customHeight="1" x14ac:dyDescent="0.25">
      <c r="B52" s="339"/>
      <c r="C52" s="340"/>
      <c r="D52" s="325" t="s">
        <v>18</v>
      </c>
      <c r="E52" s="325"/>
      <c r="F52" s="325"/>
      <c r="G52" s="326"/>
      <c r="H52" s="327"/>
    </row>
    <row r="53" spans="2:8" customFormat="1" ht="63.6" customHeight="1" thickBot="1" x14ac:dyDescent="0.3">
      <c r="B53" s="341"/>
      <c r="C53" s="342"/>
      <c r="D53" s="328" t="s">
        <v>19</v>
      </c>
      <c r="E53" s="328"/>
      <c r="F53" s="328"/>
      <c r="G53" s="329"/>
      <c r="H53" s="330"/>
    </row>
    <row r="54" spans="2:8" customFormat="1" ht="30.6" customHeight="1" x14ac:dyDescent="0.25">
      <c r="B54" s="339" t="s">
        <v>20</v>
      </c>
      <c r="C54" s="340"/>
      <c r="D54" s="344" t="s">
        <v>17</v>
      </c>
      <c r="E54" s="344"/>
      <c r="F54" s="344"/>
      <c r="G54" s="345"/>
      <c r="H54" s="346"/>
    </row>
    <row r="55" spans="2:8" customFormat="1" ht="30.6" customHeight="1" x14ac:dyDescent="0.25">
      <c r="B55" s="339"/>
      <c r="C55" s="340"/>
      <c r="D55" s="325" t="s">
        <v>18</v>
      </c>
      <c r="E55" s="325"/>
      <c r="F55" s="325"/>
      <c r="G55" s="326"/>
      <c r="H55" s="327"/>
    </row>
    <row r="56" spans="2:8" customFormat="1" ht="60.6" customHeight="1" thickBot="1" x14ac:dyDescent="0.3">
      <c r="B56" s="341"/>
      <c r="C56" s="342"/>
      <c r="D56" s="328" t="s">
        <v>19</v>
      </c>
      <c r="E56" s="328"/>
      <c r="F56" s="328"/>
      <c r="G56" s="347"/>
      <c r="H56" s="348"/>
    </row>
  </sheetData>
  <mergeCells count="66">
    <mergeCell ref="B54:C56"/>
    <mergeCell ref="D54:F54"/>
    <mergeCell ref="G54:H54"/>
    <mergeCell ref="D55:F55"/>
    <mergeCell ref="G55:H55"/>
    <mergeCell ref="D56:F56"/>
    <mergeCell ref="G56:H56"/>
    <mergeCell ref="G51:H51"/>
    <mergeCell ref="D52:F52"/>
    <mergeCell ref="G52:H52"/>
    <mergeCell ref="D53:F53"/>
    <mergeCell ref="G53:H53"/>
    <mergeCell ref="B51:C53"/>
    <mergeCell ref="D51:F51"/>
    <mergeCell ref="C37:F37"/>
    <mergeCell ref="C44:F44"/>
    <mergeCell ref="C45:F45"/>
    <mergeCell ref="B50:F50"/>
    <mergeCell ref="C48:F48"/>
    <mergeCell ref="C49:F49"/>
    <mergeCell ref="C39:F39"/>
    <mergeCell ref="C38:F38"/>
    <mergeCell ref="C40:F40"/>
    <mergeCell ref="C41:F41"/>
    <mergeCell ref="C42:F42"/>
    <mergeCell ref="C43:F43"/>
    <mergeCell ref="C46:F46"/>
    <mergeCell ref="B47:H47"/>
    <mergeCell ref="C36:F36"/>
    <mergeCell ref="C28:F28"/>
    <mergeCell ref="C29:F29"/>
    <mergeCell ref="C30:F30"/>
    <mergeCell ref="C31:F31"/>
    <mergeCell ref="C32:F32"/>
    <mergeCell ref="C33:F33"/>
    <mergeCell ref="C34:F34"/>
    <mergeCell ref="C35:F35"/>
    <mergeCell ref="C27:F27"/>
    <mergeCell ref="B2:H2"/>
    <mergeCell ref="B5:C5"/>
    <mergeCell ref="D5:H5"/>
    <mergeCell ref="B3:C3"/>
    <mergeCell ref="B4:C4"/>
    <mergeCell ref="D3:H3"/>
    <mergeCell ref="D4:H4"/>
    <mergeCell ref="C18:F18"/>
    <mergeCell ref="C11:F11"/>
    <mergeCell ref="B6:H6"/>
    <mergeCell ref="C7:F7"/>
    <mergeCell ref="C8:F8"/>
    <mergeCell ref="C17:F17"/>
    <mergeCell ref="C22:F22"/>
    <mergeCell ref="C20:F20"/>
    <mergeCell ref="C9:F9"/>
    <mergeCell ref="C10:F10"/>
    <mergeCell ref="C24:F24"/>
    <mergeCell ref="C25:F25"/>
    <mergeCell ref="C26:F26"/>
    <mergeCell ref="C21:F21"/>
    <mergeCell ref="C23:F23"/>
    <mergeCell ref="C19:F19"/>
    <mergeCell ref="C12:F12"/>
    <mergeCell ref="C14:F14"/>
    <mergeCell ref="C15:F15"/>
    <mergeCell ref="C16:F16"/>
    <mergeCell ref="C13:F13"/>
  </mergeCells>
  <phoneticPr fontId="14" type="noConversion"/>
  <pageMargins left="0.7" right="0.7" top="0.75" bottom="0.75" header="0.3" footer="0.3"/>
  <pageSetup paperSize="9" scale="67" fitToHeight="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37"/>
  <sheetViews>
    <sheetView view="pageBreakPreview" zoomScale="85" zoomScaleNormal="85" zoomScaleSheetLayoutView="85" workbookViewId="0">
      <selection activeCell="A16" sqref="A1:XFD1048576"/>
    </sheetView>
  </sheetViews>
  <sheetFormatPr defaultColWidth="8.85546875" defaultRowHeight="72.400000000000006" customHeight="1" x14ac:dyDescent="0.4"/>
  <cols>
    <col min="1" max="1" width="8.85546875" style="156"/>
    <col min="2" max="2" width="8.85546875" style="155"/>
    <col min="3" max="3" width="34.5703125" style="156" customWidth="1"/>
    <col min="4" max="5" width="8.85546875" style="156"/>
    <col min="6" max="6" width="15" style="155" customWidth="1"/>
    <col min="7" max="7" width="14.28515625" style="155" customWidth="1"/>
    <col min="8" max="8" width="40.140625" style="156" customWidth="1"/>
    <col min="9" max="16384" width="8.85546875" style="156"/>
  </cols>
  <sheetData>
    <row r="1" spans="2:8" ht="19.5" thickBot="1" x14ac:dyDescent="0.45"/>
    <row r="2" spans="2:8" ht="72.400000000000006" customHeight="1" thickBot="1" x14ac:dyDescent="0.45">
      <c r="B2" s="393" t="s">
        <v>0</v>
      </c>
      <c r="C2" s="394"/>
      <c r="D2" s="394"/>
      <c r="E2" s="394"/>
      <c r="F2" s="394"/>
      <c r="G2" s="394"/>
      <c r="H2" s="395"/>
    </row>
    <row r="3" spans="2:8" ht="72.400000000000006" customHeight="1" x14ac:dyDescent="0.4">
      <c r="B3" s="313" t="s">
        <v>5</v>
      </c>
      <c r="C3" s="314"/>
      <c r="D3" s="396" t="str">
        <f>'II etap oceny strona tytułow'!D8:H8</f>
        <v>…</v>
      </c>
      <c r="E3" s="397"/>
      <c r="F3" s="397"/>
      <c r="G3" s="397"/>
      <c r="H3" s="398"/>
    </row>
    <row r="4" spans="2:8" ht="72.400000000000006" customHeight="1" x14ac:dyDescent="0.4">
      <c r="B4" s="308" t="s">
        <v>6</v>
      </c>
      <c r="C4" s="309"/>
      <c r="D4" s="399">
        <f>'II etap oceny strona tytułow'!D9:H9</f>
        <v>0</v>
      </c>
      <c r="E4" s="400"/>
      <c r="F4" s="400"/>
      <c r="G4" s="400"/>
      <c r="H4" s="401"/>
    </row>
    <row r="5" spans="2:8" ht="72.400000000000006" customHeight="1" thickBot="1" x14ac:dyDescent="0.45">
      <c r="B5" s="315" t="s">
        <v>7</v>
      </c>
      <c r="C5" s="316"/>
      <c r="D5" s="390" t="str">
        <f>'II etap oceny strona tytułow'!D10:H10</f>
        <v>…</v>
      </c>
      <c r="E5" s="391"/>
      <c r="F5" s="391"/>
      <c r="G5" s="391"/>
      <c r="H5" s="392"/>
    </row>
    <row r="6" spans="2:8" ht="72.400000000000006" customHeight="1" thickBot="1" x14ac:dyDescent="0.45">
      <c r="B6" s="402" t="s">
        <v>250</v>
      </c>
      <c r="C6" s="403"/>
      <c r="D6" s="403"/>
      <c r="E6" s="403"/>
      <c r="F6" s="403"/>
      <c r="G6" s="403"/>
      <c r="H6" s="404"/>
    </row>
    <row r="7" spans="2:8" ht="72.400000000000006" customHeight="1" thickBot="1" x14ac:dyDescent="0.45">
      <c r="B7" s="157" t="s">
        <v>205</v>
      </c>
      <c r="C7" s="373" t="s">
        <v>23</v>
      </c>
      <c r="D7" s="374"/>
      <c r="E7" s="374"/>
      <c r="F7" s="375"/>
      <c r="G7" s="158" t="s">
        <v>24</v>
      </c>
      <c r="H7" s="159" t="s">
        <v>25</v>
      </c>
    </row>
    <row r="8" spans="2:8" ht="72.400000000000006" customHeight="1" x14ac:dyDescent="0.4">
      <c r="B8" s="121">
        <v>5</v>
      </c>
      <c r="C8" s="355" t="s">
        <v>50</v>
      </c>
      <c r="D8" s="356"/>
      <c r="E8" s="356"/>
      <c r="F8" s="356"/>
      <c r="G8" s="122" t="s">
        <v>206</v>
      </c>
      <c r="H8" s="123"/>
    </row>
    <row r="9" spans="2:8" ht="72.400000000000006" customHeight="1" x14ac:dyDescent="0.4">
      <c r="B9" s="124" t="s">
        <v>51</v>
      </c>
      <c r="C9" s="349" t="s">
        <v>52</v>
      </c>
      <c r="D9" s="350"/>
      <c r="E9" s="350"/>
      <c r="F9" s="350"/>
      <c r="G9" s="125" t="s">
        <v>206</v>
      </c>
      <c r="H9" s="126"/>
    </row>
    <row r="10" spans="2:8" ht="72.400000000000006" customHeight="1" x14ac:dyDescent="0.4">
      <c r="B10" s="124" t="s">
        <v>53</v>
      </c>
      <c r="C10" s="349" t="s">
        <v>54</v>
      </c>
      <c r="D10" s="350"/>
      <c r="E10" s="350"/>
      <c r="F10" s="350"/>
      <c r="G10" s="125" t="s">
        <v>206</v>
      </c>
      <c r="H10" s="126"/>
    </row>
    <row r="11" spans="2:8" ht="72.400000000000006" customHeight="1" x14ac:dyDescent="0.4">
      <c r="B11" s="124" t="s">
        <v>55</v>
      </c>
      <c r="C11" s="349" t="s">
        <v>56</v>
      </c>
      <c r="D11" s="350"/>
      <c r="E11" s="350"/>
      <c r="F11" s="350"/>
      <c r="G11" s="125" t="s">
        <v>206</v>
      </c>
      <c r="H11" s="126"/>
    </row>
    <row r="12" spans="2:8" ht="72.400000000000006" customHeight="1" x14ac:dyDescent="0.4">
      <c r="B12" s="124" t="s">
        <v>57</v>
      </c>
      <c r="C12" s="349" t="s">
        <v>58</v>
      </c>
      <c r="D12" s="350"/>
      <c r="E12" s="350"/>
      <c r="F12" s="350"/>
      <c r="G12" s="125" t="s">
        <v>206</v>
      </c>
      <c r="H12" s="126"/>
    </row>
    <row r="13" spans="2:8" ht="72.400000000000006" customHeight="1" x14ac:dyDescent="0.4">
      <c r="B13" s="124" t="s">
        <v>59</v>
      </c>
      <c r="C13" s="349" t="s">
        <v>60</v>
      </c>
      <c r="D13" s="350"/>
      <c r="E13" s="350"/>
      <c r="F13" s="350"/>
      <c r="G13" s="125" t="s">
        <v>206</v>
      </c>
      <c r="H13" s="126"/>
    </row>
    <row r="14" spans="2:8" ht="72.400000000000006" customHeight="1" x14ac:dyDescent="0.4">
      <c r="B14" s="124" t="s">
        <v>61</v>
      </c>
      <c r="C14" s="349" t="s">
        <v>62</v>
      </c>
      <c r="D14" s="350"/>
      <c r="E14" s="350"/>
      <c r="F14" s="350"/>
      <c r="G14" s="125" t="s">
        <v>206</v>
      </c>
      <c r="H14" s="126"/>
    </row>
    <row r="15" spans="2:8" ht="72.400000000000006" customHeight="1" thickBot="1" x14ac:dyDescent="0.45">
      <c r="B15" s="127" t="s">
        <v>63</v>
      </c>
      <c r="C15" s="358" t="s">
        <v>64</v>
      </c>
      <c r="D15" s="359"/>
      <c r="E15" s="359"/>
      <c r="F15" s="359"/>
      <c r="G15" s="128" t="s">
        <v>206</v>
      </c>
      <c r="H15" s="129"/>
    </row>
    <row r="16" spans="2:8" ht="72.400000000000006" customHeight="1" x14ac:dyDescent="0.4">
      <c r="B16" s="405">
        <v>7</v>
      </c>
      <c r="C16" s="355" t="s">
        <v>67</v>
      </c>
      <c r="D16" s="356"/>
      <c r="E16" s="356"/>
      <c r="F16" s="357"/>
      <c r="G16" s="407" t="s">
        <v>206</v>
      </c>
      <c r="H16" s="409"/>
    </row>
    <row r="17" spans="2:8" ht="72.400000000000006" customHeight="1" thickBot="1" x14ac:dyDescent="0.45">
      <c r="B17" s="406"/>
      <c r="C17" s="358" t="s">
        <v>193</v>
      </c>
      <c r="D17" s="359"/>
      <c r="E17" s="359"/>
      <c r="F17" s="376"/>
      <c r="G17" s="408"/>
      <c r="H17" s="410"/>
    </row>
    <row r="18" spans="2:8" ht="72.400000000000006" customHeight="1" x14ac:dyDescent="0.4">
      <c r="B18" s="142">
        <v>11</v>
      </c>
      <c r="C18" s="355" t="s">
        <v>79</v>
      </c>
      <c r="D18" s="356"/>
      <c r="E18" s="356"/>
      <c r="F18" s="357"/>
      <c r="G18" s="407" t="s">
        <v>206</v>
      </c>
      <c r="H18" s="409"/>
    </row>
    <row r="19" spans="2:8" ht="136.9" customHeight="1" thickBot="1" x14ac:dyDescent="0.45">
      <c r="B19" s="142"/>
      <c r="C19" s="358" t="s">
        <v>358</v>
      </c>
      <c r="D19" s="359"/>
      <c r="E19" s="359"/>
      <c r="F19" s="376"/>
      <c r="G19" s="408"/>
      <c r="H19" s="410"/>
    </row>
    <row r="20" spans="2:8" ht="72.400000000000006" customHeight="1" x14ac:dyDescent="0.4">
      <c r="B20" s="142">
        <v>12</v>
      </c>
      <c r="C20" s="355" t="s">
        <v>80</v>
      </c>
      <c r="D20" s="356"/>
      <c r="E20" s="356"/>
      <c r="F20" s="357"/>
      <c r="G20" s="122" t="s">
        <v>206</v>
      </c>
      <c r="H20" s="160"/>
    </row>
    <row r="21" spans="2:8" ht="72.400000000000006" customHeight="1" x14ac:dyDescent="0.4">
      <c r="B21" s="142" t="s">
        <v>209</v>
      </c>
      <c r="C21" s="349" t="s">
        <v>251</v>
      </c>
      <c r="D21" s="350"/>
      <c r="E21" s="350"/>
      <c r="F21" s="377"/>
      <c r="G21" s="125" t="s">
        <v>206</v>
      </c>
      <c r="H21" s="146"/>
    </row>
    <row r="22" spans="2:8" ht="72.400000000000006" customHeight="1" x14ac:dyDescent="0.4">
      <c r="B22" s="142" t="s">
        <v>210</v>
      </c>
      <c r="C22" s="349" t="s">
        <v>252</v>
      </c>
      <c r="D22" s="350"/>
      <c r="E22" s="350"/>
      <c r="F22" s="377"/>
      <c r="G22" s="125" t="s">
        <v>206</v>
      </c>
      <c r="H22" s="147"/>
    </row>
    <row r="23" spans="2:8" ht="72.400000000000006" customHeight="1" x14ac:dyDescent="0.4">
      <c r="B23" s="142" t="s">
        <v>211</v>
      </c>
      <c r="C23" s="349" t="s">
        <v>253</v>
      </c>
      <c r="D23" s="350"/>
      <c r="E23" s="350"/>
      <c r="F23" s="377"/>
      <c r="G23" s="125" t="s">
        <v>206</v>
      </c>
      <c r="H23" s="147"/>
    </row>
    <row r="24" spans="2:8" ht="72.400000000000006" customHeight="1" x14ac:dyDescent="0.4">
      <c r="B24" s="142" t="s">
        <v>212</v>
      </c>
      <c r="C24" s="349" t="s">
        <v>254</v>
      </c>
      <c r="D24" s="350"/>
      <c r="E24" s="350"/>
      <c r="F24" s="377"/>
      <c r="G24" s="125" t="s">
        <v>206</v>
      </c>
      <c r="H24" s="147"/>
    </row>
    <row r="25" spans="2:8" ht="72.400000000000006" customHeight="1" x14ac:dyDescent="0.4">
      <c r="B25" s="142" t="s">
        <v>213</v>
      </c>
      <c r="C25" s="349" t="s">
        <v>255</v>
      </c>
      <c r="D25" s="350"/>
      <c r="E25" s="350"/>
      <c r="F25" s="377"/>
      <c r="G25" s="125" t="s">
        <v>206</v>
      </c>
      <c r="H25" s="147"/>
    </row>
    <row r="26" spans="2:8" ht="72.400000000000006" customHeight="1" x14ac:dyDescent="0.4">
      <c r="B26" s="142" t="s">
        <v>214</v>
      </c>
      <c r="C26" s="349" t="s">
        <v>256</v>
      </c>
      <c r="D26" s="350"/>
      <c r="E26" s="350"/>
      <c r="F26" s="377"/>
      <c r="G26" s="125" t="s">
        <v>206</v>
      </c>
      <c r="H26" s="147"/>
    </row>
    <row r="27" spans="2:8" ht="72.400000000000006" customHeight="1" thickBot="1" x14ac:dyDescent="0.45">
      <c r="B27" s="142" t="s">
        <v>215</v>
      </c>
      <c r="C27" s="349" t="s">
        <v>257</v>
      </c>
      <c r="D27" s="350"/>
      <c r="E27" s="350"/>
      <c r="F27" s="377"/>
      <c r="G27" s="125" t="s">
        <v>206</v>
      </c>
      <c r="H27" s="148"/>
    </row>
    <row r="28" spans="2:8" ht="72.400000000000006" customHeight="1" x14ac:dyDescent="0.4">
      <c r="B28" s="411" t="s">
        <v>21</v>
      </c>
      <c r="C28" s="412"/>
      <c r="D28" s="412"/>
      <c r="E28" s="412"/>
      <c r="F28" s="412"/>
      <c r="G28" s="412"/>
      <c r="H28" s="413"/>
    </row>
    <row r="29" spans="2:8" ht="72.400000000000006" customHeight="1" x14ac:dyDescent="0.4">
      <c r="B29" s="161">
        <v>1</v>
      </c>
      <c r="C29" s="414" t="s">
        <v>114</v>
      </c>
      <c r="D29" s="415"/>
      <c r="E29" s="415"/>
      <c r="F29" s="416"/>
      <c r="G29" s="125" t="s">
        <v>206</v>
      </c>
      <c r="H29" s="150"/>
    </row>
    <row r="30" spans="2:8" ht="72.400000000000006" customHeight="1" thickBot="1" x14ac:dyDescent="0.45">
      <c r="B30" s="162">
        <v>2</v>
      </c>
      <c r="C30" s="417" t="s">
        <v>192</v>
      </c>
      <c r="D30" s="418"/>
      <c r="E30" s="418"/>
      <c r="F30" s="419"/>
      <c r="G30" s="163" t="s">
        <v>206</v>
      </c>
      <c r="H30" s="153"/>
    </row>
    <row r="31" spans="2:8" ht="72.400000000000006" customHeight="1" thickBot="1" x14ac:dyDescent="0.45">
      <c r="B31" s="420" t="s">
        <v>258</v>
      </c>
      <c r="C31" s="421"/>
      <c r="D31" s="421"/>
      <c r="E31" s="421"/>
      <c r="F31" s="422"/>
      <c r="G31" s="164" t="s">
        <v>206</v>
      </c>
      <c r="H31" s="165"/>
    </row>
    <row r="32" spans="2:8" s="166" customFormat="1" ht="30.6" customHeight="1" x14ac:dyDescent="0.25">
      <c r="B32" s="337" t="s">
        <v>16</v>
      </c>
      <c r="C32" s="338"/>
      <c r="D32" s="343" t="s">
        <v>17</v>
      </c>
      <c r="E32" s="343"/>
      <c r="F32" s="343"/>
      <c r="G32" s="423"/>
      <c r="H32" s="424"/>
    </row>
    <row r="33" spans="2:8" s="166" customFormat="1" ht="30.6" customHeight="1" x14ac:dyDescent="0.25">
      <c r="B33" s="339"/>
      <c r="C33" s="340"/>
      <c r="D33" s="325" t="s">
        <v>18</v>
      </c>
      <c r="E33" s="325"/>
      <c r="F33" s="325"/>
      <c r="G33" s="425"/>
      <c r="H33" s="426"/>
    </row>
    <row r="34" spans="2:8" s="166" customFormat="1" ht="63.6" customHeight="1" thickBot="1" x14ac:dyDescent="0.3">
      <c r="B34" s="341"/>
      <c r="C34" s="342"/>
      <c r="D34" s="328" t="s">
        <v>19</v>
      </c>
      <c r="E34" s="328"/>
      <c r="F34" s="328"/>
      <c r="G34" s="427"/>
      <c r="H34" s="428"/>
    </row>
    <row r="35" spans="2:8" s="166" customFormat="1" ht="30.6" customHeight="1" x14ac:dyDescent="0.25">
      <c r="B35" s="339" t="s">
        <v>20</v>
      </c>
      <c r="C35" s="340"/>
      <c r="D35" s="344" t="s">
        <v>17</v>
      </c>
      <c r="E35" s="344"/>
      <c r="F35" s="344"/>
      <c r="G35" s="429"/>
      <c r="H35" s="430"/>
    </row>
    <row r="36" spans="2:8" s="166" customFormat="1" ht="30.6" customHeight="1" x14ac:dyDescent="0.25">
      <c r="B36" s="339"/>
      <c r="C36" s="340"/>
      <c r="D36" s="325" t="s">
        <v>18</v>
      </c>
      <c r="E36" s="325"/>
      <c r="F36" s="325"/>
      <c r="G36" s="425"/>
      <c r="H36" s="426"/>
    </row>
    <row r="37" spans="2:8" s="166" customFormat="1" ht="60.6" customHeight="1" thickBot="1" x14ac:dyDescent="0.3">
      <c r="B37" s="341"/>
      <c r="C37" s="342"/>
      <c r="D37" s="328" t="s">
        <v>19</v>
      </c>
      <c r="E37" s="328"/>
      <c r="F37" s="328"/>
      <c r="G37" s="347"/>
      <c r="H37" s="348"/>
    </row>
  </sheetData>
  <mergeCells count="52">
    <mergeCell ref="B35:C37"/>
    <mergeCell ref="D35:F35"/>
    <mergeCell ref="G35:H35"/>
    <mergeCell ref="D36:F36"/>
    <mergeCell ref="G36:H36"/>
    <mergeCell ref="D37:F37"/>
    <mergeCell ref="G37:H37"/>
    <mergeCell ref="B32:C34"/>
    <mergeCell ref="D32:F32"/>
    <mergeCell ref="G32:H32"/>
    <mergeCell ref="D33:F33"/>
    <mergeCell ref="G33:H33"/>
    <mergeCell ref="D34:F34"/>
    <mergeCell ref="G34:H34"/>
    <mergeCell ref="B28:H28"/>
    <mergeCell ref="C29:F29"/>
    <mergeCell ref="C30:F30"/>
    <mergeCell ref="B31:F31"/>
    <mergeCell ref="C27:F27"/>
    <mergeCell ref="C26:F26"/>
    <mergeCell ref="C18:F18"/>
    <mergeCell ref="G18:G19"/>
    <mergeCell ref="H18:H19"/>
    <mergeCell ref="C19:F19"/>
    <mergeCell ref="C20:F20"/>
    <mergeCell ref="C21:F21"/>
    <mergeCell ref="C22:F22"/>
    <mergeCell ref="C23:F23"/>
    <mergeCell ref="C24:F24"/>
    <mergeCell ref="C25:F25"/>
    <mergeCell ref="B16:B17"/>
    <mergeCell ref="C16:F16"/>
    <mergeCell ref="G16:G17"/>
    <mergeCell ref="H16:H17"/>
    <mergeCell ref="C17:F17"/>
    <mergeCell ref="C12:F12"/>
    <mergeCell ref="C13:F13"/>
    <mergeCell ref="C14:F14"/>
    <mergeCell ref="C15:F15"/>
    <mergeCell ref="B6:H6"/>
    <mergeCell ref="C7:F7"/>
    <mergeCell ref="C8:F8"/>
    <mergeCell ref="C9:F9"/>
    <mergeCell ref="C10:F10"/>
    <mergeCell ref="C11:F11"/>
    <mergeCell ref="B5:C5"/>
    <mergeCell ref="D5:H5"/>
    <mergeCell ref="B2:H2"/>
    <mergeCell ref="B3:C3"/>
    <mergeCell ref="D3:H3"/>
    <mergeCell ref="B4:C4"/>
    <mergeCell ref="D4:H4"/>
  </mergeCells>
  <pageMargins left="0.7" right="0.7" top="0.75" bottom="0.75" header="0.3" footer="0.3"/>
  <pageSetup paperSize="9" scale="66" fitToHeight="0"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35"/>
  <sheetViews>
    <sheetView view="pageBreakPreview" topLeftCell="A32" zoomScale="85" zoomScaleNormal="90" zoomScaleSheetLayoutView="85" workbookViewId="0">
      <selection activeCell="A13" sqref="A1:XFD1048576"/>
    </sheetView>
  </sheetViews>
  <sheetFormatPr defaultColWidth="8.85546875" defaultRowHeight="18.75" x14ac:dyDescent="0.4"/>
  <cols>
    <col min="1" max="1" width="8.85546875" style="156"/>
    <col min="2" max="2" width="8.85546875" style="155"/>
    <col min="3" max="3" width="34.5703125" style="156" customWidth="1"/>
    <col min="4" max="5" width="8.85546875" style="156"/>
    <col min="6" max="6" width="15" style="155" customWidth="1"/>
    <col min="7" max="7" width="14.28515625" style="155" customWidth="1"/>
    <col min="8" max="8" width="40.140625" style="156" customWidth="1"/>
    <col min="9" max="16384" width="8.85546875" style="156"/>
  </cols>
  <sheetData>
    <row r="1" spans="2:8" ht="19.5" thickBot="1" x14ac:dyDescent="0.45"/>
    <row r="2" spans="2:8" ht="56.45" customHeight="1" thickBot="1" x14ac:dyDescent="0.45">
      <c r="B2" s="393" t="s">
        <v>0</v>
      </c>
      <c r="C2" s="394"/>
      <c r="D2" s="394"/>
      <c r="E2" s="394"/>
      <c r="F2" s="394"/>
      <c r="G2" s="394"/>
      <c r="H2" s="395"/>
    </row>
    <row r="3" spans="2:8" ht="38.450000000000003" customHeight="1" x14ac:dyDescent="0.4">
      <c r="B3" s="313" t="s">
        <v>5</v>
      </c>
      <c r="C3" s="314"/>
      <c r="D3" s="396" t="str">
        <f>'II etap oceny strona tytułow'!D8:H8</f>
        <v>…</v>
      </c>
      <c r="E3" s="397"/>
      <c r="F3" s="397"/>
      <c r="G3" s="397"/>
      <c r="H3" s="398"/>
    </row>
    <row r="4" spans="2:8" ht="38.450000000000003" customHeight="1" x14ac:dyDescent="0.4">
      <c r="B4" s="308" t="s">
        <v>6</v>
      </c>
      <c r="C4" s="309"/>
      <c r="D4" s="399">
        <f>'II etap oceny strona tytułow'!D9:H9</f>
        <v>0</v>
      </c>
      <c r="E4" s="400"/>
      <c r="F4" s="400"/>
      <c r="G4" s="400"/>
      <c r="H4" s="401"/>
    </row>
    <row r="5" spans="2:8" ht="38.450000000000003" customHeight="1" thickBot="1" x14ac:dyDescent="0.45">
      <c r="B5" s="315" t="s">
        <v>7</v>
      </c>
      <c r="C5" s="316"/>
      <c r="D5" s="390" t="str">
        <f>'II etap oceny strona tytułow'!D10:H10</f>
        <v>…</v>
      </c>
      <c r="E5" s="391"/>
      <c r="F5" s="391"/>
      <c r="G5" s="391"/>
      <c r="H5" s="392"/>
    </row>
    <row r="6" spans="2:8" ht="82.9" customHeight="1" thickBot="1" x14ac:dyDescent="0.45">
      <c r="B6" s="402" t="s">
        <v>248</v>
      </c>
      <c r="C6" s="403"/>
      <c r="D6" s="403"/>
      <c r="E6" s="403"/>
      <c r="F6" s="403"/>
      <c r="G6" s="403"/>
      <c r="H6" s="404"/>
    </row>
    <row r="7" spans="2:8" s="170" customFormat="1" ht="47.65" customHeight="1" thickBot="1" x14ac:dyDescent="0.4">
      <c r="B7" s="167" t="s">
        <v>205</v>
      </c>
      <c r="C7" s="431" t="s">
        <v>23</v>
      </c>
      <c r="D7" s="338"/>
      <c r="E7" s="338"/>
      <c r="F7" s="432"/>
      <c r="G7" s="168" t="s">
        <v>24</v>
      </c>
      <c r="H7" s="169" t="s">
        <v>25</v>
      </c>
    </row>
    <row r="8" spans="2:8" ht="40.15" customHeight="1" x14ac:dyDescent="0.4">
      <c r="B8" s="121">
        <v>5</v>
      </c>
      <c r="C8" s="355" t="s">
        <v>50</v>
      </c>
      <c r="D8" s="356"/>
      <c r="E8" s="356"/>
      <c r="F8" s="356"/>
      <c r="G8" s="122" t="s">
        <v>206</v>
      </c>
      <c r="H8" s="123"/>
    </row>
    <row r="9" spans="2:8" ht="26.45" customHeight="1" x14ac:dyDescent="0.4">
      <c r="B9" s="124" t="s">
        <v>51</v>
      </c>
      <c r="C9" s="349" t="s">
        <v>52</v>
      </c>
      <c r="D9" s="350"/>
      <c r="E9" s="350"/>
      <c r="F9" s="350"/>
      <c r="G9" s="125" t="s">
        <v>206</v>
      </c>
      <c r="H9" s="126"/>
    </row>
    <row r="10" spans="2:8" ht="26.45" customHeight="1" x14ac:dyDescent="0.4">
      <c r="B10" s="124" t="s">
        <v>53</v>
      </c>
      <c r="C10" s="349" t="s">
        <v>54</v>
      </c>
      <c r="D10" s="350"/>
      <c r="E10" s="350"/>
      <c r="F10" s="350"/>
      <c r="G10" s="125" t="s">
        <v>206</v>
      </c>
      <c r="H10" s="126"/>
    </row>
    <row r="11" spans="2:8" ht="26.45" customHeight="1" x14ac:dyDescent="0.4">
      <c r="B11" s="124" t="s">
        <v>55</v>
      </c>
      <c r="C11" s="349" t="s">
        <v>56</v>
      </c>
      <c r="D11" s="350"/>
      <c r="E11" s="350"/>
      <c r="F11" s="350"/>
      <c r="G11" s="125" t="s">
        <v>206</v>
      </c>
      <c r="H11" s="126"/>
    </row>
    <row r="12" spans="2:8" ht="26.45" customHeight="1" x14ac:dyDescent="0.4">
      <c r="B12" s="124" t="s">
        <v>57</v>
      </c>
      <c r="C12" s="349" t="s">
        <v>58</v>
      </c>
      <c r="D12" s="350"/>
      <c r="E12" s="350"/>
      <c r="F12" s="350"/>
      <c r="G12" s="125" t="s">
        <v>206</v>
      </c>
      <c r="H12" s="126"/>
    </row>
    <row r="13" spans="2:8" ht="26.45" customHeight="1" x14ac:dyDescent="0.4">
      <c r="B13" s="124" t="s">
        <v>59</v>
      </c>
      <c r="C13" s="349" t="s">
        <v>60</v>
      </c>
      <c r="D13" s="350"/>
      <c r="E13" s="350"/>
      <c r="F13" s="350"/>
      <c r="G13" s="125" t="s">
        <v>206</v>
      </c>
      <c r="H13" s="126"/>
    </row>
    <row r="14" spans="2:8" ht="39" customHeight="1" x14ac:dyDescent="0.4">
      <c r="B14" s="124" t="s">
        <v>61</v>
      </c>
      <c r="C14" s="349" t="s">
        <v>62</v>
      </c>
      <c r="D14" s="350"/>
      <c r="E14" s="350"/>
      <c r="F14" s="350"/>
      <c r="G14" s="125" t="s">
        <v>206</v>
      </c>
      <c r="H14" s="126"/>
    </row>
    <row r="15" spans="2:8" ht="45.6" customHeight="1" thickBot="1" x14ac:dyDescent="0.45">
      <c r="B15" s="127" t="s">
        <v>63</v>
      </c>
      <c r="C15" s="358" t="s">
        <v>64</v>
      </c>
      <c r="D15" s="359"/>
      <c r="E15" s="359"/>
      <c r="F15" s="359"/>
      <c r="G15" s="128" t="s">
        <v>206</v>
      </c>
      <c r="H15" s="129"/>
    </row>
    <row r="16" spans="2:8" ht="35.450000000000003" customHeight="1" x14ac:dyDescent="0.4">
      <c r="B16" s="435">
        <v>15</v>
      </c>
      <c r="C16" s="355" t="s">
        <v>87</v>
      </c>
      <c r="D16" s="356"/>
      <c r="E16" s="356"/>
      <c r="F16" s="357"/>
      <c r="G16" s="433" t="s">
        <v>206</v>
      </c>
      <c r="H16" s="409"/>
    </row>
    <row r="17" spans="2:8" ht="358.15" customHeight="1" thickBot="1" x14ac:dyDescent="0.45">
      <c r="B17" s="436"/>
      <c r="C17" s="358" t="s">
        <v>238</v>
      </c>
      <c r="D17" s="359"/>
      <c r="E17" s="359"/>
      <c r="F17" s="376"/>
      <c r="G17" s="434"/>
      <c r="H17" s="410"/>
    </row>
    <row r="18" spans="2:8" ht="34.9" customHeight="1" x14ac:dyDescent="0.4">
      <c r="B18" s="121">
        <v>16</v>
      </c>
      <c r="C18" s="355" t="s">
        <v>88</v>
      </c>
      <c r="D18" s="356"/>
      <c r="E18" s="356"/>
      <c r="F18" s="357"/>
      <c r="G18" s="136" t="s">
        <v>206</v>
      </c>
      <c r="H18" s="171"/>
    </row>
    <row r="19" spans="2:8" ht="47.45" customHeight="1" x14ac:dyDescent="0.4">
      <c r="B19" s="124" t="s">
        <v>235</v>
      </c>
      <c r="C19" s="349" t="s">
        <v>239</v>
      </c>
      <c r="D19" s="350"/>
      <c r="E19" s="350"/>
      <c r="F19" s="350"/>
      <c r="G19" s="125" t="s">
        <v>206</v>
      </c>
      <c r="H19" s="172"/>
    </row>
    <row r="20" spans="2:8" ht="101.45" customHeight="1" x14ac:dyDescent="0.4">
      <c r="B20" s="124" t="s">
        <v>236</v>
      </c>
      <c r="C20" s="349" t="s">
        <v>240</v>
      </c>
      <c r="D20" s="350"/>
      <c r="E20" s="350"/>
      <c r="F20" s="350"/>
      <c r="G20" s="125" t="s">
        <v>206</v>
      </c>
      <c r="H20" s="139"/>
    </row>
    <row r="21" spans="2:8" ht="41.65" customHeight="1" thickBot="1" x14ac:dyDescent="0.45">
      <c r="B21" s="124" t="s">
        <v>237</v>
      </c>
      <c r="C21" s="437" t="s">
        <v>241</v>
      </c>
      <c r="D21" s="438"/>
      <c r="E21" s="438"/>
      <c r="F21" s="439"/>
      <c r="G21" s="128" t="s">
        <v>206</v>
      </c>
      <c r="H21" s="172"/>
    </row>
    <row r="22" spans="2:8" ht="31.15" customHeight="1" x14ac:dyDescent="0.4">
      <c r="B22" s="121">
        <v>17</v>
      </c>
      <c r="C22" s="355" t="s">
        <v>89</v>
      </c>
      <c r="D22" s="356"/>
      <c r="E22" s="356"/>
      <c r="F22" s="357"/>
      <c r="G22" s="136" t="s">
        <v>206</v>
      </c>
      <c r="H22" s="173"/>
    </row>
    <row r="23" spans="2:8" ht="44.45" customHeight="1" x14ac:dyDescent="0.4">
      <c r="B23" s="124" t="s">
        <v>242</v>
      </c>
      <c r="C23" s="349" t="s">
        <v>245</v>
      </c>
      <c r="D23" s="350"/>
      <c r="E23" s="350"/>
      <c r="F23" s="350"/>
      <c r="G23" s="125" t="s">
        <v>206</v>
      </c>
      <c r="H23" s="172"/>
    </row>
    <row r="24" spans="2:8" ht="58.15" customHeight="1" x14ac:dyDescent="0.4">
      <c r="B24" s="124" t="s">
        <v>243</v>
      </c>
      <c r="C24" s="349" t="s">
        <v>246</v>
      </c>
      <c r="D24" s="350"/>
      <c r="E24" s="350"/>
      <c r="F24" s="350"/>
      <c r="G24" s="125" t="s">
        <v>206</v>
      </c>
      <c r="H24" s="139"/>
    </row>
    <row r="25" spans="2:8" ht="36" customHeight="1" thickBot="1" x14ac:dyDescent="0.45">
      <c r="B25" s="124" t="s">
        <v>244</v>
      </c>
      <c r="C25" s="437" t="s">
        <v>247</v>
      </c>
      <c r="D25" s="438"/>
      <c r="E25" s="438"/>
      <c r="F25" s="439"/>
      <c r="G25" s="128" t="s">
        <v>206</v>
      </c>
      <c r="H25" s="172"/>
    </row>
    <row r="26" spans="2:8" ht="31.15" customHeight="1" x14ac:dyDescent="0.4">
      <c r="B26" s="411" t="s">
        <v>21</v>
      </c>
      <c r="C26" s="412"/>
      <c r="D26" s="412"/>
      <c r="E26" s="412"/>
      <c r="F26" s="412"/>
      <c r="G26" s="412"/>
      <c r="H26" s="413"/>
    </row>
    <row r="27" spans="2:8" ht="27" customHeight="1" x14ac:dyDescent="0.4">
      <c r="B27" s="161">
        <v>1</v>
      </c>
      <c r="C27" s="414" t="s">
        <v>114</v>
      </c>
      <c r="D27" s="415"/>
      <c r="E27" s="415"/>
      <c r="F27" s="416"/>
      <c r="G27" s="125" t="s">
        <v>206</v>
      </c>
      <c r="H27" s="150"/>
    </row>
    <row r="28" spans="2:8" ht="34.9" customHeight="1" thickBot="1" x14ac:dyDescent="0.45">
      <c r="B28" s="162">
        <v>2</v>
      </c>
      <c r="C28" s="417" t="s">
        <v>192</v>
      </c>
      <c r="D28" s="418"/>
      <c r="E28" s="418"/>
      <c r="F28" s="419"/>
      <c r="G28" s="163" t="s">
        <v>206</v>
      </c>
      <c r="H28" s="153"/>
    </row>
    <row r="29" spans="2:8" ht="54.6" customHeight="1" thickBot="1" x14ac:dyDescent="0.45">
      <c r="B29" s="440" t="s">
        <v>249</v>
      </c>
      <c r="C29" s="441"/>
      <c r="D29" s="441"/>
      <c r="E29" s="441"/>
      <c r="F29" s="442"/>
      <c r="G29" s="164" t="s">
        <v>206</v>
      </c>
      <c r="H29" s="165"/>
    </row>
    <row r="30" spans="2:8" s="166" customFormat="1" ht="30.6" customHeight="1" x14ac:dyDescent="0.25">
      <c r="B30" s="337" t="s">
        <v>16</v>
      </c>
      <c r="C30" s="338"/>
      <c r="D30" s="343" t="s">
        <v>17</v>
      </c>
      <c r="E30" s="343"/>
      <c r="F30" s="343"/>
      <c r="G30" s="423"/>
      <c r="H30" s="424"/>
    </row>
    <row r="31" spans="2:8" s="166" customFormat="1" ht="30.6" customHeight="1" x14ac:dyDescent="0.25">
      <c r="B31" s="339"/>
      <c r="C31" s="340"/>
      <c r="D31" s="325" t="s">
        <v>18</v>
      </c>
      <c r="E31" s="325"/>
      <c r="F31" s="325"/>
      <c r="G31" s="425"/>
      <c r="H31" s="426"/>
    </row>
    <row r="32" spans="2:8" s="166" customFormat="1" ht="63.6" customHeight="1" thickBot="1" x14ac:dyDescent="0.3">
      <c r="B32" s="341"/>
      <c r="C32" s="342"/>
      <c r="D32" s="328" t="s">
        <v>19</v>
      </c>
      <c r="E32" s="328"/>
      <c r="F32" s="328"/>
      <c r="G32" s="427"/>
      <c r="H32" s="428"/>
    </row>
    <row r="33" spans="2:8" s="166" customFormat="1" ht="30.6" customHeight="1" x14ac:dyDescent="0.25">
      <c r="B33" s="339" t="s">
        <v>20</v>
      </c>
      <c r="C33" s="340"/>
      <c r="D33" s="344" t="s">
        <v>17</v>
      </c>
      <c r="E33" s="344"/>
      <c r="F33" s="344"/>
      <c r="G33" s="429"/>
      <c r="H33" s="430"/>
    </row>
    <row r="34" spans="2:8" s="166" customFormat="1" ht="30.6" customHeight="1" x14ac:dyDescent="0.25">
      <c r="B34" s="339"/>
      <c r="C34" s="340"/>
      <c r="D34" s="325" t="s">
        <v>18</v>
      </c>
      <c r="E34" s="325"/>
      <c r="F34" s="325"/>
      <c r="G34" s="425"/>
      <c r="H34" s="426"/>
    </row>
    <row r="35" spans="2:8" s="166" customFormat="1" ht="60.6" customHeight="1" thickBot="1" x14ac:dyDescent="0.3">
      <c r="B35" s="341"/>
      <c r="C35" s="342"/>
      <c r="D35" s="328" t="s">
        <v>19</v>
      </c>
      <c r="E35" s="328"/>
      <c r="F35" s="328"/>
      <c r="G35" s="347"/>
      <c r="H35" s="348"/>
    </row>
  </sheetData>
  <mergeCells count="48">
    <mergeCell ref="B33:C35"/>
    <mergeCell ref="D33:F33"/>
    <mergeCell ref="G33:H33"/>
    <mergeCell ref="D34:F34"/>
    <mergeCell ref="G34:H34"/>
    <mergeCell ref="D35:F35"/>
    <mergeCell ref="G35:H35"/>
    <mergeCell ref="B30:C32"/>
    <mergeCell ref="D30:F30"/>
    <mergeCell ref="G30:H30"/>
    <mergeCell ref="D31:F31"/>
    <mergeCell ref="G31:H31"/>
    <mergeCell ref="D32:F32"/>
    <mergeCell ref="G32:H32"/>
    <mergeCell ref="C27:F27"/>
    <mergeCell ref="C28:F28"/>
    <mergeCell ref="B29:F29"/>
    <mergeCell ref="C23:F23"/>
    <mergeCell ref="C24:F24"/>
    <mergeCell ref="G16:G17"/>
    <mergeCell ref="H16:H17"/>
    <mergeCell ref="C17:F17"/>
    <mergeCell ref="C18:F18"/>
    <mergeCell ref="B26:H26"/>
    <mergeCell ref="B16:B17"/>
    <mergeCell ref="C16:F16"/>
    <mergeCell ref="C25:F25"/>
    <mergeCell ref="C20:F20"/>
    <mergeCell ref="C21:F21"/>
    <mergeCell ref="C19:F19"/>
    <mergeCell ref="C22:F22"/>
    <mergeCell ref="C12:F12"/>
    <mergeCell ref="C13:F13"/>
    <mergeCell ref="C14:F14"/>
    <mergeCell ref="C15:F15"/>
    <mergeCell ref="B6:H6"/>
    <mergeCell ref="C7:F7"/>
    <mergeCell ref="C8:F8"/>
    <mergeCell ref="C9:F9"/>
    <mergeCell ref="C10:F10"/>
    <mergeCell ref="C11:F11"/>
    <mergeCell ref="B5:C5"/>
    <mergeCell ref="D5:H5"/>
    <mergeCell ref="B2:H2"/>
    <mergeCell ref="B3:C3"/>
    <mergeCell ref="D3:H3"/>
    <mergeCell ref="B4:C4"/>
    <mergeCell ref="D4:H4"/>
  </mergeCells>
  <pageMargins left="0.7" right="0.7" top="0.75" bottom="0.75" header="0.3" footer="0.3"/>
  <pageSetup paperSize="9" scale="66" fitToHeight="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38"/>
  <sheetViews>
    <sheetView view="pageBreakPreview" topLeftCell="A23" zoomScale="85" zoomScaleNormal="40" zoomScaleSheetLayoutView="85" workbookViewId="0">
      <selection activeCell="M35" sqref="M35"/>
    </sheetView>
  </sheetViews>
  <sheetFormatPr defaultColWidth="8.7109375" defaultRowHeight="18.75" x14ac:dyDescent="0.4"/>
  <cols>
    <col min="1" max="1" width="6.7109375" style="50" customWidth="1"/>
    <col min="2" max="2" width="11.7109375" style="50" customWidth="1"/>
    <col min="3" max="3" width="34.5703125" style="50" customWidth="1"/>
    <col min="4" max="5" width="8.7109375" style="50"/>
    <col min="6" max="6" width="4.42578125" style="50" customWidth="1"/>
    <col min="7" max="7" width="34.85546875" style="50" customWidth="1"/>
    <col min="8" max="9" width="11.85546875" style="49" customWidth="1"/>
    <col min="10" max="10" width="40.140625" style="50" customWidth="1"/>
    <col min="11" max="16384" width="8.7109375" style="50"/>
  </cols>
  <sheetData>
    <row r="1" spans="2:10" ht="19.5" thickBot="1" x14ac:dyDescent="0.45"/>
    <row r="2" spans="2:10" ht="67.900000000000006" customHeight="1" thickBot="1" x14ac:dyDescent="0.45">
      <c r="B2" s="310" t="s">
        <v>0</v>
      </c>
      <c r="C2" s="360"/>
      <c r="D2" s="360"/>
      <c r="E2" s="360"/>
      <c r="F2" s="360"/>
      <c r="G2" s="360"/>
      <c r="H2" s="360"/>
      <c r="I2" s="360"/>
      <c r="J2" s="361"/>
    </row>
    <row r="3" spans="2:10" ht="29.45" customHeight="1" x14ac:dyDescent="0.4">
      <c r="B3" s="313" t="s">
        <v>5</v>
      </c>
      <c r="C3" s="314"/>
      <c r="D3" s="317" t="str">
        <f>'II etap oceny strona tytułow'!D8:H8</f>
        <v>…</v>
      </c>
      <c r="E3" s="318"/>
      <c r="F3" s="318"/>
      <c r="G3" s="318"/>
      <c r="H3" s="318"/>
      <c r="I3" s="459"/>
      <c r="J3" s="319"/>
    </row>
    <row r="4" spans="2:10" ht="29.45" customHeight="1" x14ac:dyDescent="0.4">
      <c r="B4" s="308" t="s">
        <v>6</v>
      </c>
      <c r="C4" s="309"/>
      <c r="D4" s="365">
        <f>'II etap oceny strona tytułow'!D9:H9</f>
        <v>0</v>
      </c>
      <c r="E4" s="366"/>
      <c r="F4" s="366"/>
      <c r="G4" s="366"/>
      <c r="H4" s="366"/>
      <c r="I4" s="460"/>
      <c r="J4" s="367"/>
    </row>
    <row r="5" spans="2:10" ht="29.45" customHeight="1" thickBot="1" x14ac:dyDescent="0.45">
      <c r="B5" s="315" t="s">
        <v>7</v>
      </c>
      <c r="C5" s="316"/>
      <c r="D5" s="362" t="str">
        <f>'II etap oceny strona tytułow'!D10:H10</f>
        <v>…</v>
      </c>
      <c r="E5" s="363"/>
      <c r="F5" s="363"/>
      <c r="G5" s="363"/>
      <c r="H5" s="363"/>
      <c r="I5" s="458"/>
      <c r="J5" s="364"/>
    </row>
    <row r="6" spans="2:10" ht="37.9" customHeight="1" thickBot="1" x14ac:dyDescent="0.45">
      <c r="B6" s="320" t="s">
        <v>179</v>
      </c>
      <c r="C6" s="371"/>
      <c r="D6" s="371"/>
      <c r="E6" s="371"/>
      <c r="F6" s="371"/>
      <c r="G6" s="371"/>
      <c r="H6" s="371"/>
      <c r="I6" s="371"/>
      <c r="J6" s="372"/>
    </row>
    <row r="7" spans="2:10" s="94" customFormat="1" ht="63.6" customHeight="1" thickBot="1" x14ac:dyDescent="0.4">
      <c r="B7" s="89" t="s">
        <v>22</v>
      </c>
      <c r="C7" s="455" t="s">
        <v>23</v>
      </c>
      <c r="D7" s="456"/>
      <c r="E7" s="456"/>
      <c r="F7" s="457"/>
      <c r="G7" s="90" t="s">
        <v>121</v>
      </c>
      <c r="H7" s="91" t="s">
        <v>122</v>
      </c>
      <c r="I7" s="92" t="s">
        <v>185</v>
      </c>
      <c r="J7" s="93" t="s">
        <v>25</v>
      </c>
    </row>
    <row r="8" spans="2:10" ht="36" customHeight="1" x14ac:dyDescent="0.4">
      <c r="B8" s="445">
        <v>1</v>
      </c>
      <c r="C8" s="446" t="s">
        <v>123</v>
      </c>
      <c r="D8" s="446"/>
      <c r="E8" s="446"/>
      <c r="F8" s="446"/>
      <c r="G8" s="446"/>
      <c r="H8" s="446"/>
      <c r="I8" s="447"/>
      <c r="J8" s="448"/>
    </row>
    <row r="9" spans="2:10" ht="409.15" customHeight="1" x14ac:dyDescent="0.4">
      <c r="B9" s="445"/>
      <c r="C9" s="449" t="s">
        <v>204</v>
      </c>
      <c r="D9" s="450"/>
      <c r="E9" s="450"/>
      <c r="F9" s="451"/>
      <c r="G9" s="154" t="s">
        <v>362</v>
      </c>
      <c r="H9" s="78">
        <v>6</v>
      </c>
      <c r="I9" s="79">
        <v>6</v>
      </c>
      <c r="J9" s="80"/>
    </row>
    <row r="10" spans="2:10" ht="33.6" customHeight="1" x14ac:dyDescent="0.4">
      <c r="B10" s="445">
        <v>2</v>
      </c>
      <c r="C10" s="446" t="s">
        <v>124</v>
      </c>
      <c r="D10" s="446"/>
      <c r="E10" s="446"/>
      <c r="F10" s="446"/>
      <c r="G10" s="446"/>
      <c r="H10" s="446"/>
      <c r="I10" s="447"/>
      <c r="J10" s="448"/>
    </row>
    <row r="11" spans="2:10" ht="90" customHeight="1" x14ac:dyDescent="0.4">
      <c r="B11" s="445"/>
      <c r="C11" s="449" t="s">
        <v>125</v>
      </c>
      <c r="D11" s="450"/>
      <c r="E11" s="450"/>
      <c r="F11" s="451"/>
      <c r="G11" s="87" t="s">
        <v>269</v>
      </c>
      <c r="H11" s="78">
        <v>1</v>
      </c>
      <c r="I11" s="79">
        <v>1</v>
      </c>
      <c r="J11" s="80"/>
    </row>
    <row r="12" spans="2:10" ht="30" customHeight="1" x14ac:dyDescent="0.4">
      <c r="B12" s="445">
        <v>3</v>
      </c>
      <c r="C12" s="446" t="s">
        <v>126</v>
      </c>
      <c r="D12" s="446"/>
      <c r="E12" s="446"/>
      <c r="F12" s="446"/>
      <c r="G12" s="446"/>
      <c r="H12" s="446"/>
      <c r="I12" s="447"/>
      <c r="J12" s="448"/>
    </row>
    <row r="13" spans="2:10" ht="199.9" customHeight="1" x14ac:dyDescent="0.4">
      <c r="B13" s="445"/>
      <c r="C13" s="449" t="s">
        <v>270</v>
      </c>
      <c r="D13" s="450"/>
      <c r="E13" s="450"/>
      <c r="F13" s="451"/>
      <c r="G13" s="88" t="s">
        <v>271</v>
      </c>
      <c r="H13" s="78">
        <v>2</v>
      </c>
      <c r="I13" s="79">
        <v>2</v>
      </c>
      <c r="J13" s="80"/>
    </row>
    <row r="14" spans="2:10" ht="29.45" customHeight="1" x14ac:dyDescent="0.4">
      <c r="B14" s="445">
        <v>4</v>
      </c>
      <c r="C14" s="446" t="s">
        <v>127</v>
      </c>
      <c r="D14" s="446"/>
      <c r="E14" s="446"/>
      <c r="F14" s="446"/>
      <c r="G14" s="446"/>
      <c r="H14" s="446"/>
      <c r="I14" s="447"/>
      <c r="J14" s="448"/>
    </row>
    <row r="15" spans="2:10" ht="285" customHeight="1" x14ac:dyDescent="0.4">
      <c r="B15" s="445"/>
      <c r="C15" s="449" t="s">
        <v>272</v>
      </c>
      <c r="D15" s="450"/>
      <c r="E15" s="450"/>
      <c r="F15" s="451"/>
      <c r="G15" s="88" t="s">
        <v>363</v>
      </c>
      <c r="H15" s="58">
        <v>2</v>
      </c>
      <c r="I15" s="81">
        <v>2</v>
      </c>
      <c r="J15" s="80"/>
    </row>
    <row r="16" spans="2:10" ht="27.6" customHeight="1" x14ac:dyDescent="0.4">
      <c r="B16" s="445">
        <v>5</v>
      </c>
      <c r="C16" s="446" t="s">
        <v>128</v>
      </c>
      <c r="D16" s="446"/>
      <c r="E16" s="446"/>
      <c r="F16" s="446"/>
      <c r="G16" s="446"/>
      <c r="H16" s="446"/>
      <c r="I16" s="447"/>
      <c r="J16" s="448"/>
    </row>
    <row r="17" spans="2:10" ht="159" customHeight="1" x14ac:dyDescent="0.4">
      <c r="B17" s="445"/>
      <c r="C17" s="449" t="s">
        <v>273</v>
      </c>
      <c r="D17" s="450"/>
      <c r="E17" s="450"/>
      <c r="F17" s="451"/>
      <c r="G17" s="88" t="s">
        <v>364</v>
      </c>
      <c r="H17" s="78">
        <v>3</v>
      </c>
      <c r="I17" s="79">
        <v>3</v>
      </c>
      <c r="J17" s="80"/>
    </row>
    <row r="18" spans="2:10" ht="38.450000000000003" customHeight="1" x14ac:dyDescent="0.4">
      <c r="B18" s="445">
        <v>6</v>
      </c>
      <c r="C18" s="446" t="s">
        <v>129</v>
      </c>
      <c r="D18" s="446"/>
      <c r="E18" s="446"/>
      <c r="F18" s="446"/>
      <c r="G18" s="446"/>
      <c r="H18" s="446"/>
      <c r="I18" s="447"/>
      <c r="J18" s="448"/>
    </row>
    <row r="19" spans="2:10" ht="123" customHeight="1" x14ac:dyDescent="0.4">
      <c r="B19" s="445"/>
      <c r="C19" s="449" t="s">
        <v>274</v>
      </c>
      <c r="D19" s="450"/>
      <c r="E19" s="450"/>
      <c r="F19" s="451"/>
      <c r="G19" s="88" t="s">
        <v>365</v>
      </c>
      <c r="H19" s="78">
        <v>3</v>
      </c>
      <c r="I19" s="79">
        <v>3</v>
      </c>
      <c r="J19" s="80"/>
    </row>
    <row r="20" spans="2:10" ht="43.15" customHeight="1" x14ac:dyDescent="0.4">
      <c r="B20" s="445">
        <v>7</v>
      </c>
      <c r="C20" s="446" t="s">
        <v>130</v>
      </c>
      <c r="D20" s="446"/>
      <c r="E20" s="446"/>
      <c r="F20" s="446"/>
      <c r="G20" s="446"/>
      <c r="H20" s="446"/>
      <c r="I20" s="447"/>
      <c r="J20" s="448"/>
    </row>
    <row r="21" spans="2:10" ht="114" customHeight="1" x14ac:dyDescent="0.4">
      <c r="B21" s="445"/>
      <c r="C21" s="449" t="s">
        <v>131</v>
      </c>
      <c r="D21" s="450"/>
      <c r="E21" s="450"/>
      <c r="F21" s="451"/>
      <c r="G21" s="87" t="s">
        <v>275</v>
      </c>
      <c r="H21" s="78">
        <v>1</v>
      </c>
      <c r="I21" s="79">
        <v>1</v>
      </c>
      <c r="J21" s="80"/>
    </row>
    <row r="22" spans="2:10" ht="52.15" customHeight="1" x14ac:dyDescent="0.4">
      <c r="B22" s="445">
        <v>8</v>
      </c>
      <c r="C22" s="446" t="s">
        <v>132</v>
      </c>
      <c r="D22" s="446"/>
      <c r="E22" s="446"/>
      <c r="F22" s="446"/>
      <c r="G22" s="446"/>
      <c r="H22" s="446"/>
      <c r="I22" s="447"/>
      <c r="J22" s="448"/>
    </row>
    <row r="23" spans="2:10" ht="370.15" customHeight="1" x14ac:dyDescent="0.4">
      <c r="B23" s="445"/>
      <c r="C23" s="449" t="s">
        <v>276</v>
      </c>
      <c r="D23" s="450"/>
      <c r="E23" s="450"/>
      <c r="F23" s="451"/>
      <c r="G23" s="88" t="s">
        <v>366</v>
      </c>
      <c r="H23" s="78">
        <v>2</v>
      </c>
      <c r="I23" s="79">
        <v>2</v>
      </c>
      <c r="J23" s="80"/>
    </row>
    <row r="24" spans="2:10" ht="24" customHeight="1" x14ac:dyDescent="0.4">
      <c r="B24" s="445">
        <v>9</v>
      </c>
      <c r="C24" s="446" t="s">
        <v>133</v>
      </c>
      <c r="D24" s="446"/>
      <c r="E24" s="446"/>
      <c r="F24" s="446"/>
      <c r="G24" s="446"/>
      <c r="H24" s="446"/>
      <c r="I24" s="447"/>
      <c r="J24" s="448"/>
    </row>
    <row r="25" spans="2:10" ht="268.5" customHeight="1" x14ac:dyDescent="0.4">
      <c r="B25" s="445"/>
      <c r="C25" s="449" t="s">
        <v>277</v>
      </c>
      <c r="D25" s="450"/>
      <c r="E25" s="450"/>
      <c r="F25" s="451"/>
      <c r="G25" s="88" t="s">
        <v>367</v>
      </c>
      <c r="H25" s="78">
        <v>1</v>
      </c>
      <c r="I25" s="79">
        <v>1</v>
      </c>
      <c r="J25" s="80"/>
    </row>
    <row r="26" spans="2:10" ht="23.45" customHeight="1" x14ac:dyDescent="0.4">
      <c r="B26" s="445">
        <v>10</v>
      </c>
      <c r="C26" s="446" t="s">
        <v>134</v>
      </c>
      <c r="D26" s="446"/>
      <c r="E26" s="446"/>
      <c r="F26" s="446"/>
      <c r="G26" s="446"/>
      <c r="H26" s="446"/>
      <c r="I26" s="447"/>
      <c r="J26" s="448"/>
    </row>
    <row r="27" spans="2:10" ht="123.6" customHeight="1" x14ac:dyDescent="0.4">
      <c r="B27" s="445"/>
      <c r="C27" s="449" t="s">
        <v>278</v>
      </c>
      <c r="D27" s="450"/>
      <c r="E27" s="450"/>
      <c r="F27" s="451"/>
      <c r="G27" s="87" t="s">
        <v>279</v>
      </c>
      <c r="H27" s="78">
        <v>1</v>
      </c>
      <c r="I27" s="79">
        <v>1</v>
      </c>
      <c r="J27" s="80"/>
    </row>
    <row r="28" spans="2:10" ht="27.6" customHeight="1" x14ac:dyDescent="0.4">
      <c r="B28" s="445">
        <v>11</v>
      </c>
      <c r="C28" s="446" t="s">
        <v>135</v>
      </c>
      <c r="D28" s="446"/>
      <c r="E28" s="446"/>
      <c r="F28" s="446"/>
      <c r="G28" s="446"/>
      <c r="H28" s="446"/>
      <c r="I28" s="447"/>
      <c r="J28" s="448"/>
    </row>
    <row r="29" spans="2:10" ht="169.15" customHeight="1" x14ac:dyDescent="0.4">
      <c r="B29" s="445"/>
      <c r="C29" s="449" t="s">
        <v>280</v>
      </c>
      <c r="D29" s="450"/>
      <c r="E29" s="450"/>
      <c r="F29" s="451"/>
      <c r="G29" s="87" t="s">
        <v>281</v>
      </c>
      <c r="H29" s="58">
        <v>1</v>
      </c>
      <c r="I29" s="81">
        <v>1</v>
      </c>
      <c r="J29" s="80"/>
    </row>
    <row r="30" spans="2:10" ht="30.6" customHeight="1" x14ac:dyDescent="0.4">
      <c r="B30" s="452" t="s">
        <v>136</v>
      </c>
      <c r="C30" s="453"/>
      <c r="D30" s="453"/>
      <c r="E30" s="453"/>
      <c r="F30" s="453"/>
      <c r="G30" s="453"/>
      <c r="H30" s="453"/>
      <c r="I30" s="453"/>
      <c r="J30" s="454"/>
    </row>
    <row r="31" spans="2:10" ht="37.15" customHeight="1" thickBot="1" x14ac:dyDescent="0.45">
      <c r="B31" s="443" t="s">
        <v>137</v>
      </c>
      <c r="C31" s="444"/>
      <c r="D31" s="444"/>
      <c r="E31" s="444"/>
      <c r="F31" s="444"/>
      <c r="G31" s="444"/>
      <c r="H31" s="82">
        <f>SUM(H9+H11+H13+H15+H17+H19+H21+H23+H25+H27+H29)</f>
        <v>23</v>
      </c>
      <c r="I31" s="82">
        <f>SUM(I9+I11+I13+I15+I17+I19+I21+I23+I25+I27+I29)</f>
        <v>23</v>
      </c>
      <c r="J31" s="83"/>
    </row>
    <row r="32" spans="2:10" ht="19.5" thickBot="1" x14ac:dyDescent="0.45"/>
    <row r="33" spans="2:8" customFormat="1" ht="30.6" customHeight="1" x14ac:dyDescent="0.25">
      <c r="B33" s="337" t="s">
        <v>16</v>
      </c>
      <c r="C33" s="338"/>
      <c r="D33" s="343" t="s">
        <v>17</v>
      </c>
      <c r="E33" s="343"/>
      <c r="F33" s="343"/>
      <c r="G33" s="323"/>
      <c r="H33" s="324"/>
    </row>
    <row r="34" spans="2:8" customFormat="1" ht="30.6" customHeight="1" x14ac:dyDescent="0.25">
      <c r="B34" s="339"/>
      <c r="C34" s="340"/>
      <c r="D34" s="325" t="s">
        <v>18</v>
      </c>
      <c r="E34" s="325"/>
      <c r="F34" s="325"/>
      <c r="G34" s="326"/>
      <c r="H34" s="327"/>
    </row>
    <row r="35" spans="2:8" customFormat="1" ht="63.6" customHeight="1" thickBot="1" x14ac:dyDescent="0.3">
      <c r="B35" s="341"/>
      <c r="C35" s="342"/>
      <c r="D35" s="328" t="s">
        <v>19</v>
      </c>
      <c r="E35" s="328"/>
      <c r="F35" s="328"/>
      <c r="G35" s="329"/>
      <c r="H35" s="330"/>
    </row>
    <row r="36" spans="2:8" customFormat="1" ht="30.6" customHeight="1" x14ac:dyDescent="0.25">
      <c r="B36" s="339" t="s">
        <v>20</v>
      </c>
      <c r="C36" s="340"/>
      <c r="D36" s="344" t="s">
        <v>17</v>
      </c>
      <c r="E36" s="344"/>
      <c r="F36" s="344"/>
      <c r="G36" s="345"/>
      <c r="H36" s="346"/>
    </row>
    <row r="37" spans="2:8" customFormat="1" ht="30.6" customHeight="1" x14ac:dyDescent="0.25">
      <c r="B37" s="339"/>
      <c r="C37" s="340"/>
      <c r="D37" s="325" t="s">
        <v>18</v>
      </c>
      <c r="E37" s="325"/>
      <c r="F37" s="325"/>
      <c r="G37" s="326"/>
      <c r="H37" s="327"/>
    </row>
    <row r="38" spans="2:8" customFormat="1" ht="60.6" customHeight="1" thickBot="1" x14ac:dyDescent="0.3">
      <c r="B38" s="341"/>
      <c r="C38" s="342"/>
      <c r="D38" s="328" t="s">
        <v>19</v>
      </c>
      <c r="E38" s="328"/>
      <c r="F38" s="328"/>
      <c r="G38" s="347"/>
      <c r="H38" s="348"/>
    </row>
  </sheetData>
  <mergeCells count="58">
    <mergeCell ref="B33:C35"/>
    <mergeCell ref="B36:C38"/>
    <mergeCell ref="D38:F38"/>
    <mergeCell ref="G38:H38"/>
    <mergeCell ref="D33:F33"/>
    <mergeCell ref="G33:H33"/>
    <mergeCell ref="D34:F34"/>
    <mergeCell ref="G34:H34"/>
    <mergeCell ref="D35:F35"/>
    <mergeCell ref="G35:H35"/>
    <mergeCell ref="D36:F36"/>
    <mergeCell ref="G36:H36"/>
    <mergeCell ref="D37:F37"/>
    <mergeCell ref="G37:H37"/>
    <mergeCell ref="B5:C5"/>
    <mergeCell ref="D5:J5"/>
    <mergeCell ref="B2:J2"/>
    <mergeCell ref="B3:C3"/>
    <mergeCell ref="D3:J3"/>
    <mergeCell ref="B4:C4"/>
    <mergeCell ref="D4:J4"/>
    <mergeCell ref="B12:B13"/>
    <mergeCell ref="C12:J12"/>
    <mergeCell ref="C13:F13"/>
    <mergeCell ref="C15:F15"/>
    <mergeCell ref="B6:J6"/>
    <mergeCell ref="C7:F7"/>
    <mergeCell ref="B8:B9"/>
    <mergeCell ref="C8:J8"/>
    <mergeCell ref="C9:F9"/>
    <mergeCell ref="B10:B11"/>
    <mergeCell ref="C10:J10"/>
    <mergeCell ref="C11:F11"/>
    <mergeCell ref="B14:B15"/>
    <mergeCell ref="C14:J14"/>
    <mergeCell ref="B16:B17"/>
    <mergeCell ref="C16:J16"/>
    <mergeCell ref="C17:F17"/>
    <mergeCell ref="B18:B19"/>
    <mergeCell ref="C18:J18"/>
    <mergeCell ref="C19:F19"/>
    <mergeCell ref="B20:B21"/>
    <mergeCell ref="C20:J20"/>
    <mergeCell ref="C21:F21"/>
    <mergeCell ref="B22:B23"/>
    <mergeCell ref="C22:J22"/>
    <mergeCell ref="C23:F23"/>
    <mergeCell ref="B31:G31"/>
    <mergeCell ref="B24:B25"/>
    <mergeCell ref="C24:J24"/>
    <mergeCell ref="C25:F25"/>
    <mergeCell ref="B30:J30"/>
    <mergeCell ref="B26:B27"/>
    <mergeCell ref="C26:J26"/>
    <mergeCell ref="C27:F27"/>
    <mergeCell ref="B28:B29"/>
    <mergeCell ref="C28:J28"/>
    <mergeCell ref="C29:F29"/>
  </mergeCells>
  <pageMargins left="0.7" right="0.7" top="0.75" bottom="0.75" header="0.3" footer="0.3"/>
  <pageSetup paperSize="9" scale="52" fitToHeight="0"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Arkusz1">
    <pageSetUpPr fitToPage="1"/>
  </sheetPr>
  <dimension ref="B1:K60"/>
  <sheetViews>
    <sheetView tabSelected="1" view="pageBreakPreview" topLeftCell="A57" zoomScaleNormal="70" zoomScaleSheetLayoutView="100" workbookViewId="0">
      <selection activeCell="G23" sqref="G23"/>
    </sheetView>
  </sheetViews>
  <sheetFormatPr defaultRowHeight="15" x14ac:dyDescent="0.25"/>
  <cols>
    <col min="2" max="3" width="14.5703125" customWidth="1"/>
    <col min="6" max="6" width="4.42578125" customWidth="1"/>
    <col min="7" max="7" width="40.42578125" customWidth="1"/>
    <col min="8" max="8" width="10.85546875" bestFit="1" customWidth="1"/>
    <col min="9" max="9" width="10.7109375" bestFit="1" customWidth="1"/>
    <col min="10" max="10" width="40.140625" customWidth="1"/>
  </cols>
  <sheetData>
    <row r="1" spans="2:11" ht="15.75" thickBot="1" x14ac:dyDescent="0.3"/>
    <row r="2" spans="2:11" ht="53.45" customHeight="1" thickBot="1" x14ac:dyDescent="0.3">
      <c r="B2" s="195" t="s">
        <v>0</v>
      </c>
      <c r="C2" s="291"/>
      <c r="D2" s="291"/>
      <c r="E2" s="291"/>
      <c r="F2" s="291"/>
      <c r="G2" s="291"/>
      <c r="H2" s="291"/>
      <c r="I2" s="291"/>
      <c r="J2" s="292"/>
    </row>
    <row r="3" spans="2:11" ht="31.9" customHeight="1" x14ac:dyDescent="0.25">
      <c r="B3" s="187" t="s">
        <v>5</v>
      </c>
      <c r="C3" s="188"/>
      <c r="D3" s="189" t="str">
        <f>'[1]II etap oceny strona tytułow'!D7:H7</f>
        <v>xxxxxxxxxxxxx</v>
      </c>
      <c r="E3" s="190"/>
      <c r="F3" s="190"/>
      <c r="G3" s="190"/>
      <c r="H3" s="190"/>
      <c r="I3" s="190"/>
      <c r="J3" s="191"/>
    </row>
    <row r="4" spans="2:11" ht="31.9" customHeight="1" x14ac:dyDescent="0.25">
      <c r="B4" s="174" t="s">
        <v>6</v>
      </c>
      <c r="C4" s="175"/>
      <c r="D4" s="176"/>
      <c r="E4" s="177"/>
      <c r="F4" s="177"/>
      <c r="G4" s="177"/>
      <c r="H4" s="177"/>
      <c r="I4" s="177"/>
      <c r="J4" s="178"/>
    </row>
    <row r="5" spans="2:11" ht="31.9" customHeight="1" thickBot="1" x14ac:dyDescent="0.3">
      <c r="B5" s="182" t="s">
        <v>7</v>
      </c>
      <c r="C5" s="183"/>
      <c r="D5" s="293" t="str">
        <f>'[1]II etap oceny strona tytułow'!D9:H9</f>
        <v>xxxxxxxxxxxxx</v>
      </c>
      <c r="E5" s="185"/>
      <c r="F5" s="185"/>
      <c r="G5" s="185"/>
      <c r="H5" s="185"/>
      <c r="I5" s="185"/>
      <c r="J5" s="186"/>
    </row>
    <row r="6" spans="2:11" ht="50.25" customHeight="1" thickBot="1" x14ac:dyDescent="0.3">
      <c r="B6" s="300" t="s">
        <v>182</v>
      </c>
      <c r="C6" s="301"/>
      <c r="D6" s="301"/>
      <c r="E6" s="301"/>
      <c r="F6" s="301"/>
      <c r="G6" s="301"/>
      <c r="H6" s="301"/>
      <c r="I6" s="301"/>
      <c r="J6" s="302"/>
    </row>
    <row r="7" spans="2:11" ht="53.25" customHeight="1" thickBot="1" x14ac:dyDescent="0.3">
      <c r="B7" s="95" t="s">
        <v>194</v>
      </c>
      <c r="C7" s="303" t="s">
        <v>186</v>
      </c>
      <c r="D7" s="304"/>
      <c r="E7" s="304"/>
      <c r="F7" s="305"/>
      <c r="G7" s="86" t="s">
        <v>121</v>
      </c>
      <c r="H7" s="86" t="s">
        <v>184</v>
      </c>
      <c r="I7" s="86" t="s">
        <v>185</v>
      </c>
      <c r="J7" s="23" t="s">
        <v>25</v>
      </c>
    </row>
    <row r="8" spans="2:11" ht="27" customHeight="1" x14ac:dyDescent="0.25">
      <c r="B8" s="469">
        <v>1</v>
      </c>
      <c r="C8" s="294" t="s">
        <v>153</v>
      </c>
      <c r="D8" s="294"/>
      <c r="E8" s="294"/>
      <c r="F8" s="294"/>
      <c r="G8" s="294"/>
      <c r="H8" s="294"/>
      <c r="I8" s="294"/>
      <c r="J8" s="465"/>
    </row>
    <row r="9" spans="2:11" ht="161.25" customHeight="1" thickBot="1" x14ac:dyDescent="0.3">
      <c r="B9" s="470"/>
      <c r="C9" s="466" t="s">
        <v>360</v>
      </c>
      <c r="D9" s="295"/>
      <c r="E9" s="295"/>
      <c r="F9" s="295"/>
      <c r="G9" s="84" t="s">
        <v>359</v>
      </c>
      <c r="H9" s="96">
        <v>2</v>
      </c>
      <c r="I9" s="97">
        <v>2</v>
      </c>
      <c r="J9" s="98"/>
    </row>
    <row r="10" spans="2:11" ht="34.9" customHeight="1" x14ac:dyDescent="0.25">
      <c r="B10" s="469">
        <v>2</v>
      </c>
      <c r="C10" s="294" t="s">
        <v>282</v>
      </c>
      <c r="D10" s="294"/>
      <c r="E10" s="294"/>
      <c r="F10" s="294"/>
      <c r="G10" s="294"/>
      <c r="H10" s="294"/>
      <c r="I10" s="294"/>
      <c r="J10" s="465"/>
    </row>
    <row r="11" spans="2:11" ht="186" customHeight="1" thickBot="1" x14ac:dyDescent="0.3">
      <c r="B11" s="470"/>
      <c r="C11" s="490" t="s">
        <v>283</v>
      </c>
      <c r="D11" s="491"/>
      <c r="E11" s="491"/>
      <c r="F11" s="492"/>
      <c r="G11" s="99" t="s">
        <v>284</v>
      </c>
      <c r="H11" s="96">
        <v>4</v>
      </c>
      <c r="I11" s="96">
        <f>4</f>
        <v>4</v>
      </c>
      <c r="J11" s="100"/>
      <c r="K11" s="101"/>
    </row>
    <row r="12" spans="2:11" x14ac:dyDescent="0.25">
      <c r="B12" s="469">
        <v>3</v>
      </c>
      <c r="C12" s="294" t="s">
        <v>285</v>
      </c>
      <c r="D12" s="294"/>
      <c r="E12" s="294"/>
      <c r="F12" s="294"/>
      <c r="G12" s="294"/>
      <c r="H12" s="294"/>
      <c r="I12" s="294"/>
      <c r="J12" s="465"/>
      <c r="K12" s="101"/>
    </row>
    <row r="13" spans="2:11" ht="222.75" customHeight="1" x14ac:dyDescent="0.25">
      <c r="B13" s="470"/>
      <c r="C13" s="483" t="s">
        <v>286</v>
      </c>
      <c r="D13" s="484"/>
      <c r="E13" s="484"/>
      <c r="F13" s="484"/>
      <c r="G13" s="102" t="s">
        <v>287</v>
      </c>
      <c r="H13" s="103">
        <f>H19+H18+H17+H16+H14+H15</f>
        <v>6</v>
      </c>
      <c r="I13" s="103">
        <v>6</v>
      </c>
      <c r="J13" s="472"/>
      <c r="K13" s="101"/>
    </row>
    <row r="14" spans="2:11" ht="57.75" customHeight="1" x14ac:dyDescent="0.25">
      <c r="B14" s="470"/>
      <c r="C14" s="486" t="s">
        <v>288</v>
      </c>
      <c r="D14" s="487"/>
      <c r="E14" s="487"/>
      <c r="F14" s="488"/>
      <c r="G14" s="84" t="s">
        <v>289</v>
      </c>
      <c r="H14" s="96">
        <v>1</v>
      </c>
      <c r="I14" s="96">
        <v>1</v>
      </c>
      <c r="J14" s="473"/>
      <c r="K14" s="101"/>
    </row>
    <row r="15" spans="2:11" ht="24" x14ac:dyDescent="0.25">
      <c r="B15" s="470"/>
      <c r="C15" s="480" t="s">
        <v>290</v>
      </c>
      <c r="D15" s="481"/>
      <c r="E15" s="481"/>
      <c r="F15" s="482"/>
      <c r="G15" s="84" t="s">
        <v>289</v>
      </c>
      <c r="H15" s="96">
        <v>1</v>
      </c>
      <c r="I15" s="96">
        <v>1</v>
      </c>
      <c r="J15" s="473"/>
      <c r="K15" s="101"/>
    </row>
    <row r="16" spans="2:11" ht="35.25" customHeight="1" x14ac:dyDescent="0.25">
      <c r="B16" s="471"/>
      <c r="C16" s="486" t="s">
        <v>291</v>
      </c>
      <c r="D16" s="487"/>
      <c r="E16" s="487"/>
      <c r="F16" s="488"/>
      <c r="G16" s="84" t="s">
        <v>289</v>
      </c>
      <c r="H16" s="96">
        <v>1</v>
      </c>
      <c r="I16" s="96">
        <v>1</v>
      </c>
      <c r="J16" s="473"/>
      <c r="K16" s="101"/>
    </row>
    <row r="17" spans="2:11" ht="24" x14ac:dyDescent="0.25">
      <c r="B17" s="471"/>
      <c r="C17" s="480" t="s">
        <v>292</v>
      </c>
      <c r="D17" s="481"/>
      <c r="E17" s="481"/>
      <c r="F17" s="482"/>
      <c r="G17" s="84" t="s">
        <v>289</v>
      </c>
      <c r="H17" s="96">
        <v>1</v>
      </c>
      <c r="I17" s="96">
        <v>1</v>
      </c>
      <c r="J17" s="473"/>
      <c r="K17" s="101"/>
    </row>
    <row r="18" spans="2:11" ht="24" x14ac:dyDescent="0.25">
      <c r="B18" s="471"/>
      <c r="C18" s="480" t="s">
        <v>293</v>
      </c>
      <c r="D18" s="481"/>
      <c r="E18" s="481"/>
      <c r="F18" s="482"/>
      <c r="G18" s="84" t="s">
        <v>289</v>
      </c>
      <c r="H18" s="96">
        <v>1</v>
      </c>
      <c r="I18" s="96">
        <v>1</v>
      </c>
      <c r="J18" s="473"/>
      <c r="K18" s="101"/>
    </row>
    <row r="19" spans="2:11" ht="48.75" customHeight="1" thickBot="1" x14ac:dyDescent="0.3">
      <c r="B19" s="493"/>
      <c r="C19" s="489" t="s">
        <v>294</v>
      </c>
      <c r="D19" s="489"/>
      <c r="E19" s="489"/>
      <c r="F19" s="489"/>
      <c r="G19" s="85" t="s">
        <v>289</v>
      </c>
      <c r="H19" s="104">
        <v>1</v>
      </c>
      <c r="I19" s="104">
        <v>1</v>
      </c>
      <c r="J19" s="485"/>
      <c r="K19" s="101"/>
    </row>
    <row r="20" spans="2:11" ht="19.5" customHeight="1" x14ac:dyDescent="0.25">
      <c r="B20" s="469">
        <v>4</v>
      </c>
      <c r="C20" s="294" t="s">
        <v>172</v>
      </c>
      <c r="D20" s="294"/>
      <c r="E20" s="294"/>
      <c r="F20" s="294"/>
      <c r="G20" s="294"/>
      <c r="H20" s="294"/>
      <c r="I20" s="294"/>
      <c r="J20" s="465"/>
      <c r="K20" s="101"/>
    </row>
    <row r="21" spans="2:11" ht="132.75" thickBot="1" x14ac:dyDescent="0.3">
      <c r="B21" s="470"/>
      <c r="C21" s="490" t="s">
        <v>295</v>
      </c>
      <c r="D21" s="491"/>
      <c r="E21" s="491"/>
      <c r="F21" s="492"/>
      <c r="G21" s="99" t="s">
        <v>296</v>
      </c>
      <c r="H21" s="96">
        <v>3</v>
      </c>
      <c r="I21" s="96">
        <v>3</v>
      </c>
      <c r="J21" s="100"/>
      <c r="K21" s="101"/>
    </row>
    <row r="22" spans="2:11" ht="34.9" customHeight="1" x14ac:dyDescent="0.25">
      <c r="B22" s="469">
        <v>5</v>
      </c>
      <c r="C22" s="533" t="s">
        <v>297</v>
      </c>
      <c r="D22" s="533"/>
      <c r="E22" s="533"/>
      <c r="F22" s="533"/>
      <c r="G22" s="533"/>
      <c r="H22" s="533"/>
      <c r="I22" s="533"/>
      <c r="J22" s="534"/>
    </row>
    <row r="23" spans="2:11" ht="216" customHeight="1" thickBot="1" x14ac:dyDescent="0.3">
      <c r="B23" s="470"/>
      <c r="C23" s="535" t="s">
        <v>368</v>
      </c>
      <c r="D23" s="536"/>
      <c r="E23" s="536"/>
      <c r="F23" s="536"/>
      <c r="G23" s="537" t="s">
        <v>369</v>
      </c>
      <c r="H23" s="538">
        <v>4</v>
      </c>
      <c r="I23" s="538">
        <v>4</v>
      </c>
      <c r="J23" s="539"/>
    </row>
    <row r="24" spans="2:11" ht="21.6" customHeight="1" x14ac:dyDescent="0.25">
      <c r="B24" s="463">
        <v>6</v>
      </c>
      <c r="C24" s="294" t="s">
        <v>298</v>
      </c>
      <c r="D24" s="294"/>
      <c r="E24" s="294"/>
      <c r="F24" s="294"/>
      <c r="G24" s="294"/>
      <c r="H24" s="294"/>
      <c r="I24" s="294"/>
      <c r="J24" s="465"/>
    </row>
    <row r="25" spans="2:11" ht="154.5" customHeight="1" thickBot="1" x14ac:dyDescent="0.3">
      <c r="B25" s="464"/>
      <c r="C25" s="466" t="s">
        <v>299</v>
      </c>
      <c r="D25" s="295"/>
      <c r="E25" s="295"/>
      <c r="F25" s="295"/>
      <c r="G25" s="105" t="s">
        <v>300</v>
      </c>
      <c r="H25" s="96">
        <v>3</v>
      </c>
      <c r="I25" s="96">
        <v>3</v>
      </c>
      <c r="J25" s="17"/>
    </row>
    <row r="26" spans="2:11" x14ac:dyDescent="0.25">
      <c r="B26" s="463">
        <v>7</v>
      </c>
      <c r="C26" s="294" t="s">
        <v>301</v>
      </c>
      <c r="D26" s="294"/>
      <c r="E26" s="294"/>
      <c r="F26" s="294"/>
      <c r="G26" s="294"/>
      <c r="H26" s="294"/>
      <c r="I26" s="294"/>
      <c r="J26" s="465"/>
    </row>
    <row r="27" spans="2:11" ht="165.75" customHeight="1" thickBot="1" x14ac:dyDescent="0.3">
      <c r="B27" s="464"/>
      <c r="C27" s="466" t="s">
        <v>302</v>
      </c>
      <c r="D27" s="295"/>
      <c r="E27" s="295"/>
      <c r="F27" s="295"/>
      <c r="G27" s="105" t="s">
        <v>303</v>
      </c>
      <c r="H27" s="96">
        <v>4</v>
      </c>
      <c r="I27" s="96">
        <v>4</v>
      </c>
      <c r="J27" s="17"/>
    </row>
    <row r="28" spans="2:11" x14ac:dyDescent="0.25">
      <c r="B28" s="463">
        <v>8</v>
      </c>
      <c r="C28" s="294" t="s">
        <v>304</v>
      </c>
      <c r="D28" s="294"/>
      <c r="E28" s="294"/>
      <c r="F28" s="294"/>
      <c r="G28" s="294"/>
      <c r="H28" s="294"/>
      <c r="I28" s="294"/>
      <c r="J28" s="465"/>
    </row>
    <row r="29" spans="2:11" ht="157.5" customHeight="1" thickBot="1" x14ac:dyDescent="0.3">
      <c r="B29" s="464"/>
      <c r="C29" s="466" t="s">
        <v>305</v>
      </c>
      <c r="D29" s="295"/>
      <c r="E29" s="295"/>
      <c r="F29" s="295"/>
      <c r="G29" s="105" t="s">
        <v>306</v>
      </c>
      <c r="H29" s="96">
        <v>2</v>
      </c>
      <c r="I29" s="96">
        <v>2</v>
      </c>
      <c r="J29" s="17"/>
    </row>
    <row r="30" spans="2:11" x14ac:dyDescent="0.25">
      <c r="B30" s="463">
        <v>9</v>
      </c>
      <c r="C30" s="294" t="s">
        <v>187</v>
      </c>
      <c r="D30" s="294"/>
      <c r="E30" s="294"/>
      <c r="F30" s="294"/>
      <c r="G30" s="294"/>
      <c r="H30" s="294"/>
      <c r="I30" s="294"/>
      <c r="J30" s="465"/>
    </row>
    <row r="31" spans="2:11" ht="35.25" customHeight="1" x14ac:dyDescent="0.25">
      <c r="B31" s="467"/>
      <c r="C31" s="494"/>
      <c r="D31" s="495"/>
      <c r="E31" s="495"/>
      <c r="F31" s="496"/>
      <c r="G31" s="106" t="s">
        <v>307</v>
      </c>
      <c r="H31" s="107">
        <f>H32+H33</f>
        <v>20</v>
      </c>
      <c r="I31" s="107">
        <f>I32+I33</f>
        <v>20</v>
      </c>
      <c r="J31" s="497"/>
    </row>
    <row r="32" spans="2:11" ht="72" x14ac:dyDescent="0.25">
      <c r="B32" s="467"/>
      <c r="C32" s="466" t="s">
        <v>308</v>
      </c>
      <c r="D32" s="295"/>
      <c r="E32" s="295"/>
      <c r="F32" s="295"/>
      <c r="G32" s="105" t="s">
        <v>309</v>
      </c>
      <c r="H32" s="96">
        <v>2</v>
      </c>
      <c r="I32" s="96">
        <v>2</v>
      </c>
      <c r="J32" s="498"/>
    </row>
    <row r="33" spans="2:10" ht="108.75" customHeight="1" thickBot="1" x14ac:dyDescent="0.3">
      <c r="B33" s="467"/>
      <c r="C33" s="466" t="s">
        <v>310</v>
      </c>
      <c r="D33" s="295"/>
      <c r="E33" s="295"/>
      <c r="F33" s="295"/>
      <c r="G33" s="108" t="s">
        <v>311</v>
      </c>
      <c r="H33" s="109">
        <v>18</v>
      </c>
      <c r="I33" s="109">
        <v>18</v>
      </c>
      <c r="J33" s="499"/>
    </row>
    <row r="34" spans="2:10" ht="36" customHeight="1" x14ac:dyDescent="0.25">
      <c r="B34" s="463">
        <v>10</v>
      </c>
      <c r="C34" s="294" t="s">
        <v>312</v>
      </c>
      <c r="D34" s="294"/>
      <c r="E34" s="294"/>
      <c r="F34" s="294"/>
      <c r="G34" s="294"/>
      <c r="H34" s="294"/>
      <c r="I34" s="294"/>
      <c r="J34" s="465"/>
    </row>
    <row r="35" spans="2:10" ht="74.25" customHeight="1" thickBot="1" x14ac:dyDescent="0.3">
      <c r="B35" s="464"/>
      <c r="C35" s="466" t="s">
        <v>313</v>
      </c>
      <c r="D35" s="295"/>
      <c r="E35" s="295"/>
      <c r="F35" s="295"/>
      <c r="G35" s="105" t="s">
        <v>314</v>
      </c>
      <c r="H35" s="96">
        <v>2</v>
      </c>
      <c r="I35" s="96">
        <v>2</v>
      </c>
      <c r="J35" s="17"/>
    </row>
    <row r="36" spans="2:10" x14ac:dyDescent="0.25">
      <c r="B36" s="469">
        <v>11</v>
      </c>
      <c r="C36" s="294" t="s">
        <v>315</v>
      </c>
      <c r="D36" s="294"/>
      <c r="E36" s="294"/>
      <c r="F36" s="294"/>
      <c r="G36" s="294"/>
      <c r="H36" s="294"/>
      <c r="I36" s="294"/>
      <c r="J36" s="465"/>
    </row>
    <row r="37" spans="2:10" ht="218.25" customHeight="1" x14ac:dyDescent="0.25">
      <c r="B37" s="470"/>
      <c r="C37" s="466" t="s">
        <v>316</v>
      </c>
      <c r="D37" s="295"/>
      <c r="E37" s="295"/>
      <c r="F37" s="295"/>
      <c r="G37" s="110" t="s">
        <v>317</v>
      </c>
      <c r="H37" s="111">
        <f>H38+H39+H40</f>
        <v>12</v>
      </c>
      <c r="I37" s="111">
        <v>12</v>
      </c>
      <c r="J37" s="472"/>
    </row>
    <row r="38" spans="2:10" ht="40.5" customHeight="1" x14ac:dyDescent="0.25">
      <c r="B38" s="470"/>
      <c r="C38" s="255" t="s">
        <v>318</v>
      </c>
      <c r="D38" s="256"/>
      <c r="E38" s="256"/>
      <c r="F38" s="257"/>
      <c r="G38" s="84" t="s">
        <v>319</v>
      </c>
      <c r="H38" s="96">
        <v>4</v>
      </c>
      <c r="I38" s="96">
        <v>4</v>
      </c>
      <c r="J38" s="473"/>
    </row>
    <row r="39" spans="2:10" ht="98.25" customHeight="1" x14ac:dyDescent="0.25">
      <c r="B39" s="470"/>
      <c r="C39" s="255" t="s">
        <v>320</v>
      </c>
      <c r="D39" s="256"/>
      <c r="E39" s="256"/>
      <c r="F39" s="257"/>
      <c r="G39" s="84" t="s">
        <v>319</v>
      </c>
      <c r="H39" s="96">
        <v>4</v>
      </c>
      <c r="I39" s="96">
        <v>4</v>
      </c>
      <c r="J39" s="473"/>
    </row>
    <row r="40" spans="2:10" ht="30.75" customHeight="1" x14ac:dyDescent="0.25">
      <c r="B40" s="471"/>
      <c r="C40" s="474" t="s">
        <v>321</v>
      </c>
      <c r="D40" s="475"/>
      <c r="E40" s="475"/>
      <c r="F40" s="476"/>
      <c r="G40" s="112" t="s">
        <v>322</v>
      </c>
      <c r="H40" s="111">
        <f>H41+H42+H43</f>
        <v>4</v>
      </c>
      <c r="I40" s="111">
        <v>4</v>
      </c>
      <c r="J40" s="473"/>
    </row>
    <row r="41" spans="2:10" ht="24" x14ac:dyDescent="0.25">
      <c r="B41" s="471"/>
      <c r="C41" s="477" t="s">
        <v>323</v>
      </c>
      <c r="D41" s="478"/>
      <c r="E41" s="478"/>
      <c r="F41" s="479"/>
      <c r="G41" s="113" t="s">
        <v>324</v>
      </c>
      <c r="H41" s="114">
        <v>3</v>
      </c>
      <c r="I41" s="114">
        <v>3</v>
      </c>
      <c r="J41" s="473"/>
    </row>
    <row r="42" spans="2:10" ht="24" x14ac:dyDescent="0.25">
      <c r="B42" s="471"/>
      <c r="C42" s="477" t="s">
        <v>325</v>
      </c>
      <c r="D42" s="478"/>
      <c r="E42" s="478"/>
      <c r="F42" s="479"/>
      <c r="G42" s="113" t="s">
        <v>289</v>
      </c>
      <c r="H42" s="114">
        <v>1</v>
      </c>
      <c r="I42" s="114">
        <v>1</v>
      </c>
      <c r="J42" s="473"/>
    </row>
    <row r="43" spans="2:10" ht="24.75" customHeight="1" thickBot="1" x14ac:dyDescent="0.3">
      <c r="B43" s="471"/>
      <c r="C43" s="271" t="s">
        <v>326</v>
      </c>
      <c r="D43" s="271"/>
      <c r="E43" s="271"/>
      <c r="F43" s="271"/>
      <c r="G43" s="115" t="s">
        <v>327</v>
      </c>
      <c r="H43" s="116">
        <v>0</v>
      </c>
      <c r="I43" s="116">
        <v>0</v>
      </c>
      <c r="J43" s="473"/>
    </row>
    <row r="44" spans="2:10" ht="51.75" customHeight="1" x14ac:dyDescent="0.25">
      <c r="B44" s="463">
        <v>12</v>
      </c>
      <c r="C44" s="294" t="s">
        <v>328</v>
      </c>
      <c r="D44" s="294"/>
      <c r="E44" s="294"/>
      <c r="F44" s="294"/>
      <c r="G44" s="294"/>
      <c r="H44" s="294"/>
      <c r="I44" s="294"/>
      <c r="J44" s="465"/>
    </row>
    <row r="45" spans="2:10" ht="120" customHeight="1" x14ac:dyDescent="0.25">
      <c r="B45" s="467"/>
      <c r="C45" s="466" t="s">
        <v>329</v>
      </c>
      <c r="D45" s="295"/>
      <c r="E45" s="295"/>
      <c r="F45" s="295"/>
      <c r="G45" s="110" t="s">
        <v>317</v>
      </c>
      <c r="H45" s="103">
        <f>H46+H47+H48</f>
        <v>5</v>
      </c>
      <c r="I45" s="103">
        <v>5</v>
      </c>
      <c r="J45" s="17"/>
    </row>
    <row r="46" spans="2:10" ht="24" x14ac:dyDescent="0.25">
      <c r="B46" s="467"/>
      <c r="C46" s="255" t="s">
        <v>330</v>
      </c>
      <c r="D46" s="256"/>
      <c r="E46" s="256"/>
      <c r="F46" s="257"/>
      <c r="G46" s="113" t="s">
        <v>331</v>
      </c>
      <c r="H46" s="114">
        <v>2</v>
      </c>
      <c r="I46" s="114">
        <v>2</v>
      </c>
      <c r="J46" s="20"/>
    </row>
    <row r="47" spans="2:10" ht="24" x14ac:dyDescent="0.25">
      <c r="B47" s="467"/>
      <c r="C47" s="255" t="s">
        <v>332</v>
      </c>
      <c r="D47" s="256"/>
      <c r="E47" s="256"/>
      <c r="F47" s="257"/>
      <c r="G47" s="113" t="s">
        <v>331</v>
      </c>
      <c r="H47" s="114">
        <v>2</v>
      </c>
      <c r="I47" s="114">
        <v>2</v>
      </c>
      <c r="J47" s="20"/>
    </row>
    <row r="48" spans="2:10" ht="143.25" customHeight="1" thickBot="1" x14ac:dyDescent="0.3">
      <c r="B48" s="468"/>
      <c r="C48" s="271" t="s">
        <v>333</v>
      </c>
      <c r="D48" s="271"/>
      <c r="E48" s="271"/>
      <c r="F48" s="271"/>
      <c r="G48" s="113" t="s">
        <v>289</v>
      </c>
      <c r="H48" s="116">
        <v>1</v>
      </c>
      <c r="I48" s="116">
        <v>1</v>
      </c>
      <c r="J48" s="20"/>
    </row>
    <row r="49" spans="2:10" ht="30.75" customHeight="1" x14ac:dyDescent="0.25">
      <c r="B49" s="463">
        <v>13</v>
      </c>
      <c r="C49" s="294" t="s">
        <v>334</v>
      </c>
      <c r="D49" s="294"/>
      <c r="E49" s="294"/>
      <c r="F49" s="294"/>
      <c r="G49" s="294"/>
      <c r="H49" s="294"/>
      <c r="I49" s="294"/>
      <c r="J49" s="465"/>
    </row>
    <row r="50" spans="2:10" ht="234" customHeight="1" thickBot="1" x14ac:dyDescent="0.3">
      <c r="B50" s="464"/>
      <c r="C50" s="466" t="s">
        <v>335</v>
      </c>
      <c r="D50" s="295"/>
      <c r="E50" s="295"/>
      <c r="F50" s="295"/>
      <c r="G50" s="105" t="s">
        <v>336</v>
      </c>
      <c r="H50" s="96">
        <v>4</v>
      </c>
      <c r="I50" s="96">
        <v>4</v>
      </c>
      <c r="J50" s="17"/>
    </row>
    <row r="51" spans="2:10" ht="15" customHeight="1" x14ac:dyDescent="0.25">
      <c r="B51" s="463">
        <v>14</v>
      </c>
      <c r="C51" s="294" t="s">
        <v>337</v>
      </c>
      <c r="D51" s="294"/>
      <c r="E51" s="294"/>
      <c r="F51" s="294"/>
      <c r="G51" s="294"/>
      <c r="H51" s="294"/>
      <c r="I51" s="294"/>
      <c r="J51" s="465"/>
    </row>
    <row r="52" spans="2:10" ht="143.25" customHeight="1" x14ac:dyDescent="0.25">
      <c r="B52" s="467"/>
      <c r="C52" s="466" t="s">
        <v>338</v>
      </c>
      <c r="D52" s="295"/>
      <c r="E52" s="295"/>
      <c r="F52" s="295"/>
      <c r="G52" s="110" t="s">
        <v>317</v>
      </c>
      <c r="H52" s="103">
        <f>H53+H54+H55</f>
        <v>3</v>
      </c>
      <c r="I52" s="103">
        <v>3</v>
      </c>
      <c r="J52" s="17"/>
    </row>
    <row r="53" spans="2:10" ht="24" x14ac:dyDescent="0.25">
      <c r="B53" s="467"/>
      <c r="C53" s="255" t="s">
        <v>339</v>
      </c>
      <c r="D53" s="256"/>
      <c r="E53" s="256"/>
      <c r="F53" s="257"/>
      <c r="G53" s="113" t="s">
        <v>289</v>
      </c>
      <c r="H53" s="114">
        <v>1</v>
      </c>
      <c r="I53" s="114">
        <v>1</v>
      </c>
      <c r="J53" s="20"/>
    </row>
    <row r="54" spans="2:10" ht="21.6" customHeight="1" x14ac:dyDescent="0.25">
      <c r="B54" s="467"/>
      <c r="C54" s="255" t="s">
        <v>340</v>
      </c>
      <c r="D54" s="256"/>
      <c r="E54" s="256"/>
      <c r="F54" s="257"/>
      <c r="G54" s="113" t="s">
        <v>289</v>
      </c>
      <c r="H54" s="114">
        <v>1</v>
      </c>
      <c r="I54" s="114">
        <v>1</v>
      </c>
      <c r="J54" s="20"/>
    </row>
    <row r="55" spans="2:10" ht="28.9" customHeight="1" thickBot="1" x14ac:dyDescent="0.3">
      <c r="B55" s="468"/>
      <c r="C55" s="271" t="s">
        <v>341</v>
      </c>
      <c r="D55" s="271"/>
      <c r="E55" s="271"/>
      <c r="F55" s="271"/>
      <c r="G55" s="113" t="s">
        <v>289</v>
      </c>
      <c r="H55" s="116">
        <v>1</v>
      </c>
      <c r="I55" s="116">
        <v>1</v>
      </c>
      <c r="J55" s="20"/>
    </row>
    <row r="56" spans="2:10" ht="28.9" customHeight="1" x14ac:dyDescent="0.25">
      <c r="B56" s="463">
        <v>15</v>
      </c>
      <c r="C56" s="294" t="s">
        <v>342</v>
      </c>
      <c r="D56" s="294"/>
      <c r="E56" s="294"/>
      <c r="F56" s="294"/>
      <c r="G56" s="294"/>
      <c r="H56" s="294"/>
      <c r="I56" s="294"/>
      <c r="J56" s="465"/>
    </row>
    <row r="57" spans="2:10" ht="276.75" thickBot="1" x14ac:dyDescent="0.3">
      <c r="B57" s="464"/>
      <c r="C57" s="466" t="s">
        <v>343</v>
      </c>
      <c r="D57" s="295"/>
      <c r="E57" s="295"/>
      <c r="F57" s="295"/>
      <c r="G57" s="105" t="s">
        <v>344</v>
      </c>
      <c r="H57" s="96">
        <v>2</v>
      </c>
      <c r="I57" s="96">
        <v>2</v>
      </c>
      <c r="J57" s="17"/>
    </row>
    <row r="58" spans="2:10" ht="28.9" customHeight="1" x14ac:dyDescent="0.25">
      <c r="B58" s="463">
        <v>16</v>
      </c>
      <c r="C58" s="294" t="s">
        <v>345</v>
      </c>
      <c r="D58" s="294"/>
      <c r="E58" s="294"/>
      <c r="F58" s="294"/>
      <c r="G58" s="294"/>
      <c r="H58" s="294"/>
      <c r="I58" s="294"/>
      <c r="J58" s="465"/>
    </row>
    <row r="59" spans="2:10" ht="125.25" customHeight="1" x14ac:dyDescent="0.25">
      <c r="B59" s="464"/>
      <c r="C59" s="466" t="s">
        <v>343</v>
      </c>
      <c r="D59" s="295"/>
      <c r="E59" s="295"/>
      <c r="F59" s="295"/>
      <c r="G59" s="105" t="s">
        <v>346</v>
      </c>
      <c r="H59" s="96">
        <v>2</v>
      </c>
      <c r="I59" s="96">
        <v>2</v>
      </c>
      <c r="J59" s="17"/>
    </row>
    <row r="60" spans="2:10" ht="38.450000000000003" customHeight="1" thickBot="1" x14ac:dyDescent="0.3">
      <c r="B60" s="461" t="s">
        <v>137</v>
      </c>
      <c r="C60" s="462"/>
      <c r="D60" s="462"/>
      <c r="E60" s="462"/>
      <c r="F60" s="462"/>
      <c r="G60" s="462"/>
      <c r="H60" s="117">
        <f>H59+H57+H50+H45+H37+H35+H31+H29+H27+H25+H23+H21+H13+H11+H52+H9</f>
        <v>78</v>
      </c>
      <c r="I60" s="117">
        <f>I59+I57+I50+I45+I37+I35+I31+I29+I27+I25+I23+I21+I13+I11+I52+I9</f>
        <v>78</v>
      </c>
      <c r="J60" s="118" t="s">
        <v>347</v>
      </c>
    </row>
  </sheetData>
  <mergeCells count="81">
    <mergeCell ref="B34:B35"/>
    <mergeCell ref="C34:J34"/>
    <mergeCell ref="C35:F35"/>
    <mergeCell ref="B30:B33"/>
    <mergeCell ref="C30:J30"/>
    <mergeCell ref="C31:F31"/>
    <mergeCell ref="J31:J33"/>
    <mergeCell ref="C32:F32"/>
    <mergeCell ref="C33:F33"/>
    <mergeCell ref="B24:B25"/>
    <mergeCell ref="B2:J2"/>
    <mergeCell ref="B3:C3"/>
    <mergeCell ref="D3:J3"/>
    <mergeCell ref="B4:C4"/>
    <mergeCell ref="D4:J4"/>
    <mergeCell ref="B10:B11"/>
    <mergeCell ref="C10:J10"/>
    <mergeCell ref="C11:F11"/>
    <mergeCell ref="B5:C5"/>
    <mergeCell ref="D5:J5"/>
    <mergeCell ref="B6:J6"/>
    <mergeCell ref="C7:F7"/>
    <mergeCell ref="B8:B9"/>
    <mergeCell ref="C8:J8"/>
    <mergeCell ref="B20:B21"/>
    <mergeCell ref="B22:B23"/>
    <mergeCell ref="C22:J22"/>
    <mergeCell ref="C23:F23"/>
    <mergeCell ref="C9:F9"/>
    <mergeCell ref="C19:F19"/>
    <mergeCell ref="C21:F21"/>
    <mergeCell ref="B12:B19"/>
    <mergeCell ref="C25:F25"/>
    <mergeCell ref="C17:F17"/>
    <mergeCell ref="C24:J24"/>
    <mergeCell ref="C15:F15"/>
    <mergeCell ref="C12:J12"/>
    <mergeCell ref="C13:F13"/>
    <mergeCell ref="J13:J19"/>
    <mergeCell ref="C14:F14"/>
    <mergeCell ref="C16:F16"/>
    <mergeCell ref="C18:F18"/>
    <mergeCell ref="C20:J20"/>
    <mergeCell ref="B26:B27"/>
    <mergeCell ref="C26:J26"/>
    <mergeCell ref="C27:F27"/>
    <mergeCell ref="B28:B29"/>
    <mergeCell ref="C28:J28"/>
    <mergeCell ref="C29:F29"/>
    <mergeCell ref="B36:B43"/>
    <mergeCell ref="C36:J36"/>
    <mergeCell ref="C37:F37"/>
    <mergeCell ref="J37:J43"/>
    <mergeCell ref="C38:F38"/>
    <mergeCell ref="C39:F39"/>
    <mergeCell ref="C40:F40"/>
    <mergeCell ref="C41:F41"/>
    <mergeCell ref="C42:F42"/>
    <mergeCell ref="C43:F43"/>
    <mergeCell ref="B44:B48"/>
    <mergeCell ref="C44:J44"/>
    <mergeCell ref="C45:F45"/>
    <mergeCell ref="C46:F46"/>
    <mergeCell ref="C47:F47"/>
    <mergeCell ref="C48:F48"/>
    <mergeCell ref="B49:B50"/>
    <mergeCell ref="C49:J49"/>
    <mergeCell ref="C50:F50"/>
    <mergeCell ref="B51:B55"/>
    <mergeCell ref="C51:J51"/>
    <mergeCell ref="C52:F52"/>
    <mergeCell ref="C53:F53"/>
    <mergeCell ref="C54:F54"/>
    <mergeCell ref="C55:F55"/>
    <mergeCell ref="B60:G60"/>
    <mergeCell ref="B56:B57"/>
    <mergeCell ref="C56:J56"/>
    <mergeCell ref="C57:F57"/>
    <mergeCell ref="B58:B59"/>
    <mergeCell ref="C58:J58"/>
    <mergeCell ref="C59:F59"/>
  </mergeCells>
  <pageMargins left="0.7" right="0.7" top="0.75" bottom="0.75"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Nazwane zakresy</vt:lpstr>
      </vt:variant>
      <vt:variant>
        <vt:i4>8</vt:i4>
      </vt:variant>
    </vt:vector>
  </HeadingPairs>
  <TitlesOfParts>
    <vt:vector size="19" baseType="lpstr">
      <vt:lpstr>I etap oceny strona tytułowa</vt:lpstr>
      <vt:lpstr>etap I oceny - hory - obliga</vt:lpstr>
      <vt:lpstr>etap I oceny - specyfic. oblig.</vt:lpstr>
      <vt:lpstr>II etap oceny strona tytułow</vt:lpstr>
      <vt:lpstr>Etap II oceny -horyz oblig tech</vt:lpstr>
      <vt:lpstr>Etap II oceny -horyz oblig fin</vt:lpstr>
      <vt:lpstr>Etap II oceny -horyz oblig ooś</vt:lpstr>
      <vt:lpstr>etap II oceny - horyzont. rank.</vt:lpstr>
      <vt:lpstr>etap II oceny - specyfik. rank.</vt:lpstr>
      <vt:lpstr>robocze</vt:lpstr>
      <vt:lpstr>Etap II oceny -HZ zbrc robocza</vt:lpstr>
      <vt:lpstr>'etap II oceny - horyzont. rank.'!Obszar_wydruku</vt:lpstr>
      <vt:lpstr>'etap II oceny - specyfik. rank.'!Obszar_wydruku</vt:lpstr>
      <vt:lpstr>'Etap II oceny -horyz oblig fin'!Obszar_wydruku</vt:lpstr>
      <vt:lpstr>'Etap II oceny -horyz oblig ooś'!Obszar_wydruku</vt:lpstr>
      <vt:lpstr>'Etap II oceny -horyz oblig tech'!Obszar_wydruku</vt:lpstr>
      <vt:lpstr>'Etap II oceny -HZ zbrc robocza'!Obszar_wydruku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Suprun Katarzyna</dc:creator>
  <cp:keywords/>
  <dc:description/>
  <cp:lastModifiedBy>Maliszewski Bartłomiej</cp:lastModifiedBy>
  <cp:revision/>
  <cp:lastPrinted>2023-08-17T08:46:17Z</cp:lastPrinted>
  <dcterms:created xsi:type="dcterms:W3CDTF">2023-05-30T11:32:12Z</dcterms:created>
  <dcterms:modified xsi:type="dcterms:W3CDTF">2025-09-11T10:08:51Z</dcterms:modified>
  <cp:category/>
  <cp:contentStatus/>
</cp:coreProperties>
</file>